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60" windowWidth="20730" windowHeight="9675"/>
  </bookViews>
  <sheets>
    <sheet name="Юриспруденция Хусусий хукук" sheetId="17" r:id="rId1"/>
    <sheet name="ASE_rus" sheetId="11" state="hidden" r:id="rId2"/>
  </sheets>
  <definedNames>
    <definedName name="_xlnm.Print_Area" localSheetId="0">'Юриспруденция Хусусий хукук'!$A$1:$BI$210</definedName>
  </definedNames>
  <calcPr calcId="152511"/>
</workbook>
</file>

<file path=xl/calcChain.xml><?xml version="1.0" encoding="utf-8"?>
<calcChain xmlns="http://schemas.openxmlformats.org/spreadsheetml/2006/main">
  <c r="AA144" i="17" l="1"/>
  <c r="AS144" i="17" s="1"/>
  <c r="AA145" i="17"/>
  <c r="AA146" i="17"/>
  <c r="AA147" i="17"/>
  <c r="AS147" i="17" s="1"/>
  <c r="BD147" i="17"/>
  <c r="AA148" i="17"/>
  <c r="U148" i="17" s="1"/>
  <c r="AD149" i="17"/>
  <c r="AG149" i="17"/>
  <c r="BD149" i="17"/>
  <c r="AA138" i="17"/>
  <c r="AS138" i="17" s="1"/>
  <c r="U138" i="17" s="1"/>
  <c r="AA137" i="17"/>
  <c r="AA136" i="17"/>
  <c r="AS136" i="17" s="1"/>
  <c r="U136" i="17" s="1"/>
  <c r="BD135" i="17"/>
  <c r="AA135" i="17"/>
  <c r="AS135" i="17" s="1"/>
  <c r="U135" i="17" s="1"/>
  <c r="BD134" i="17"/>
  <c r="AA134" i="17"/>
  <c r="AS134" i="17" s="1"/>
  <c r="U134" i="17" s="1"/>
  <c r="AA133" i="17"/>
  <c r="AS133" i="17" s="1"/>
  <c r="U133" i="17" s="1"/>
  <c r="AA132" i="17"/>
  <c r="AS132" i="17" s="1"/>
  <c r="U132" i="17" s="1"/>
  <c r="BD130" i="17"/>
  <c r="AZ130" i="17"/>
  <c r="AV130" i="17"/>
  <c r="AP130" i="17"/>
  <c r="AP149" i="17" s="1"/>
  <c r="AM130" i="17"/>
  <c r="AM149" i="17" s="1"/>
  <c r="AJ130" i="17"/>
  <c r="AJ149" i="17" s="1"/>
  <c r="AG130" i="17"/>
  <c r="AD130" i="17"/>
  <c r="AA129" i="17"/>
  <c r="AS129" i="17" s="1"/>
  <c r="AA128" i="17"/>
  <c r="AS128" i="17" s="1"/>
  <c r="U128" i="17" s="1"/>
  <c r="AA127" i="17"/>
  <c r="AS127" i="17" s="1"/>
  <c r="U127" i="17" s="1"/>
  <c r="AA126" i="17"/>
  <c r="AS126" i="17" s="1"/>
  <c r="AA125" i="17"/>
  <c r="AS125" i="17" s="1"/>
  <c r="U125" i="17" s="1"/>
  <c r="AA124" i="17"/>
  <c r="AS124" i="17" s="1"/>
  <c r="U124" i="17" s="1"/>
  <c r="AA123" i="17"/>
  <c r="AS123" i="17" s="1"/>
  <c r="AA122" i="17"/>
  <c r="AS122" i="17" s="1"/>
  <c r="U147" i="17" l="1"/>
  <c r="AS145" i="17"/>
  <c r="U145" i="17" s="1"/>
  <c r="U144" i="17"/>
  <c r="AS146" i="17"/>
  <c r="U146" i="17" s="1"/>
  <c r="AS130" i="17"/>
  <c r="AS149" i="17" s="1"/>
  <c r="U122" i="17"/>
  <c r="AA130" i="17"/>
  <c r="AA149" i="17" s="1"/>
  <c r="U123" i="17"/>
  <c r="U126" i="17"/>
  <c r="U129" i="17"/>
  <c r="AS137" i="17"/>
  <c r="U137" i="17" s="1"/>
  <c r="BD109" i="17"/>
  <c r="AA108" i="17"/>
  <c r="U108" i="17"/>
  <c r="BD107" i="17"/>
  <c r="AA107" i="17"/>
  <c r="AS107" i="17" s="1"/>
  <c r="AA106" i="17"/>
  <c r="AS106" i="17" s="1"/>
  <c r="AA105" i="17"/>
  <c r="AS105" i="17" s="1"/>
  <c r="U105" i="17" s="1"/>
  <c r="AA104" i="17"/>
  <c r="AA101" i="17"/>
  <c r="AS101" i="17" s="1"/>
  <c r="AA100" i="17"/>
  <c r="AS100" i="17" s="1"/>
  <c r="U100" i="17" s="1"/>
  <c r="AA99" i="17"/>
  <c r="AS99" i="17" s="1"/>
  <c r="AA98" i="17"/>
  <c r="AS98" i="17" s="1"/>
  <c r="AA97" i="17"/>
  <c r="AS97" i="17" s="1"/>
  <c r="U97" i="17" s="1"/>
  <c r="AA96" i="17"/>
  <c r="BD95" i="17"/>
  <c r="AA95" i="17"/>
  <c r="AS95" i="17" s="1"/>
  <c r="U95" i="17" s="1"/>
  <c r="BD94" i="17"/>
  <c r="AA94" i="17"/>
  <c r="AS94" i="17" s="1"/>
  <c r="U94" i="17" s="1"/>
  <c r="AA93" i="17"/>
  <c r="AS93" i="17" s="1"/>
  <c r="U93" i="17" s="1"/>
  <c r="AA92" i="17"/>
  <c r="AS92" i="17" s="1"/>
  <c r="U92" i="17" s="1"/>
  <c r="BD90" i="17"/>
  <c r="AZ90" i="17"/>
  <c r="AV90" i="17"/>
  <c r="AP90" i="17"/>
  <c r="AP109" i="17" s="1"/>
  <c r="AM90" i="17"/>
  <c r="AM109" i="17" s="1"/>
  <c r="AJ90" i="17"/>
  <c r="AJ109" i="17" s="1"/>
  <c r="AG90" i="17"/>
  <c r="AG109" i="17" s="1"/>
  <c r="AD90" i="17"/>
  <c r="AD109" i="17" s="1"/>
  <c r="AA89" i="17"/>
  <c r="AS89" i="17" s="1"/>
  <c r="U89" i="17" s="1"/>
  <c r="AA88" i="17"/>
  <c r="AS88" i="17" s="1"/>
  <c r="U88" i="17" s="1"/>
  <c r="AA87" i="17"/>
  <c r="AS87" i="17" s="1"/>
  <c r="U87" i="17" s="1"/>
  <c r="AA86" i="17"/>
  <c r="AS86" i="17" s="1"/>
  <c r="U86" i="17" s="1"/>
  <c r="AA85" i="17"/>
  <c r="AS85" i="17" s="1"/>
  <c r="U85" i="17" s="1"/>
  <c r="AA84" i="17"/>
  <c r="AS84" i="17" s="1"/>
  <c r="U84" i="17" s="1"/>
  <c r="AA83" i="17"/>
  <c r="AS83" i="17" s="1"/>
  <c r="AA82" i="17"/>
  <c r="AA90" i="17" l="1"/>
  <c r="AA109" i="17" s="1"/>
  <c r="AS82" i="17"/>
  <c r="U82" i="17" s="1"/>
  <c r="U130" i="17"/>
  <c r="U149" i="17" s="1"/>
  <c r="X144" i="17" s="1"/>
  <c r="U83" i="17"/>
  <c r="U98" i="17"/>
  <c r="U101" i="17"/>
  <c r="U106" i="17"/>
  <c r="AS96" i="17"/>
  <c r="U96" i="17" s="1"/>
  <c r="AS104" i="17"/>
  <c r="U104" i="17" s="1"/>
  <c r="U99" i="17"/>
  <c r="U107" i="17"/>
  <c r="AS90" i="17" l="1"/>
  <c r="AS109" i="17" s="1"/>
  <c r="X126" i="17"/>
  <c r="X123" i="17"/>
  <c r="X129" i="17"/>
  <c r="X122" i="17"/>
  <c r="X145" i="17"/>
  <c r="X148" i="17"/>
  <c r="X146" i="17"/>
  <c r="X147" i="17"/>
  <c r="X125" i="17"/>
  <c r="X127" i="17"/>
  <c r="X133" i="17"/>
  <c r="X128" i="17"/>
  <c r="X124" i="17"/>
  <c r="X130" i="17" s="1"/>
  <c r="X132" i="17"/>
  <c r="U90" i="17" l="1"/>
  <c r="X149" i="17"/>
  <c r="X135" i="17"/>
  <c r="X134" i="17"/>
  <c r="X138" i="17"/>
  <c r="X136" i="17"/>
  <c r="X137" i="17"/>
  <c r="U109" i="17"/>
  <c r="X84" i="17"/>
  <c r="X92" i="17"/>
  <c r="X82" i="17"/>
  <c r="X86" i="17"/>
  <c r="X89" i="17"/>
  <c r="X87" i="17"/>
  <c r="X93" i="17"/>
  <c r="X85" i="17"/>
  <c r="X88" i="17"/>
  <c r="X83" i="17"/>
  <c r="X97" i="17" l="1"/>
  <c r="X108" i="17"/>
  <c r="X94" i="17"/>
  <c r="X100" i="17"/>
  <c r="X105" i="17"/>
  <c r="X95" i="17"/>
  <c r="X104" i="17"/>
  <c r="X98" i="17"/>
  <c r="X107" i="17"/>
  <c r="X99" i="17"/>
  <c r="X96" i="17"/>
  <c r="X101" i="17"/>
  <c r="X106" i="17"/>
  <c r="X90" i="17"/>
  <c r="X109" i="17" s="1"/>
  <c r="U66" i="17" l="1"/>
  <c r="AD49" i="17" l="1"/>
  <c r="AD67" i="17" s="1"/>
  <c r="AM49" i="17"/>
  <c r="AM67" i="17" s="1"/>
  <c r="AP49" i="17"/>
  <c r="AP67" i="17" s="1"/>
  <c r="AS65" i="17" l="1"/>
  <c r="U65" i="17" s="1"/>
  <c r="AA58" i="17" l="1"/>
  <c r="AS58" i="17" l="1"/>
  <c r="U58" i="17" s="1"/>
  <c r="AA63" i="17"/>
  <c r="AZ49" i="17"/>
  <c r="BD42" i="17"/>
  <c r="BD43" i="17"/>
  <c r="BD44" i="17"/>
  <c r="BD45" i="17"/>
  <c r="BD46" i="17"/>
  <c r="BD47" i="17"/>
  <c r="BD48" i="17"/>
  <c r="AA45" i="17"/>
  <c r="AS45" i="17" s="1"/>
  <c r="AS63" i="17" l="1"/>
  <c r="U63" i="17" s="1"/>
  <c r="U45" i="17"/>
  <c r="AA48" i="17"/>
  <c r="AS48" i="17" s="1"/>
  <c r="AA47" i="17"/>
  <c r="AS47" i="17" s="1"/>
  <c r="AA46" i="17"/>
  <c r="AA44" i="17"/>
  <c r="AS44" i="17" s="1"/>
  <c r="AA43" i="17"/>
  <c r="AS43" i="17" s="1"/>
  <c r="AA42" i="17"/>
  <c r="AS42" i="17" s="1"/>
  <c r="AA41" i="17"/>
  <c r="AA57" i="17"/>
  <c r="AA56" i="17"/>
  <c r="AA55" i="17"/>
  <c r="AA54" i="17"/>
  <c r="AA53" i="17"/>
  <c r="AA52" i="17"/>
  <c r="AA51" i="17"/>
  <c r="AA49" i="17" l="1"/>
  <c r="AA67" i="17" s="1"/>
  <c r="AS41" i="17"/>
  <c r="AS46" i="17"/>
  <c r="U46" i="17" s="1"/>
  <c r="AS49" i="17" l="1"/>
  <c r="AS67" i="17" s="1"/>
  <c r="AV49" i="17"/>
  <c r="BD67" i="17" l="1"/>
  <c r="BD41" i="17"/>
  <c r="BD49" i="17" l="1"/>
  <c r="AS56" i="17"/>
  <c r="U56" i="17" s="1"/>
  <c r="AA64" i="17" l="1"/>
  <c r="AS64" i="17" s="1"/>
  <c r="AA62" i="17"/>
  <c r="AS62" i="17" s="1"/>
  <c r="U62" i="17" s="1"/>
  <c r="AA61" i="17"/>
  <c r="AS61" i="17" s="1"/>
  <c r="AS55" i="17"/>
  <c r="AS54" i="17"/>
  <c r="U54" i="17" s="1"/>
  <c r="AS53" i="17"/>
  <c r="U53" i="17" s="1"/>
  <c r="AS52" i="17"/>
  <c r="U52" i="17" s="1"/>
  <c r="AS51" i="17"/>
  <c r="U51" i="17" s="1"/>
  <c r="AJ49" i="17"/>
  <c r="AJ67" i="17" s="1"/>
  <c r="AG49" i="17"/>
  <c r="AG67" i="17" s="1"/>
  <c r="U48" i="17"/>
  <c r="U47" i="17"/>
  <c r="AS57" i="17"/>
  <c r="U57" i="17" s="1"/>
  <c r="U44" i="17"/>
  <c r="BH21" i="17"/>
  <c r="BG21" i="17"/>
  <c r="BF21" i="17"/>
  <c r="BH20" i="17"/>
  <c r="BG20" i="17"/>
  <c r="BF20" i="17"/>
  <c r="BD20" i="17"/>
  <c r="BH19" i="17"/>
  <c r="BG19" i="17"/>
  <c r="BF19" i="17"/>
  <c r="BD19" i="17"/>
  <c r="BH18" i="17"/>
  <c r="BG18" i="17"/>
  <c r="BF18" i="17"/>
  <c r="BD18" i="17"/>
  <c r="U61" i="17" l="1"/>
  <c r="U43" i="17"/>
  <c r="U42" i="17"/>
  <c r="BC19" i="17"/>
  <c r="BC21" i="17"/>
  <c r="BI18" i="17"/>
  <c r="BI20" i="17"/>
  <c r="BI21" i="17"/>
  <c r="U55" i="17"/>
  <c r="BC18" i="17"/>
  <c r="BI19" i="17"/>
  <c r="BC20" i="17"/>
  <c r="U64" i="17"/>
  <c r="U41" i="17" l="1"/>
  <c r="X55" i="17" l="1"/>
  <c r="U49" i="17"/>
  <c r="U67" i="17" s="1"/>
  <c r="X47" i="17" l="1"/>
  <c r="X54" i="17"/>
  <c r="X46" i="17"/>
  <c r="X41" i="17"/>
  <c r="X42" i="17"/>
  <c r="X57" i="17"/>
  <c r="X45" i="17"/>
  <c r="X51" i="17"/>
  <c r="X48" i="17"/>
  <c r="X53" i="17"/>
  <c r="X52" i="17"/>
  <c r="X56" i="17"/>
  <c r="X58" i="17"/>
  <c r="X43" i="17"/>
  <c r="X44" i="17"/>
  <c r="X66" i="17"/>
  <c r="X65" i="17"/>
  <c r="X61" i="17"/>
  <c r="X63" i="17"/>
  <c r="X62" i="17"/>
  <c r="X64" i="17"/>
  <c r="X49" i="17" l="1"/>
  <c r="X67" i="17" s="1"/>
  <c r="BG20" i="11" l="1"/>
  <c r="BG21" i="11"/>
  <c r="BG22" i="11"/>
  <c r="BG19" i="11"/>
  <c r="BF20" i="11"/>
  <c r="BF21" i="11"/>
  <c r="BF22" i="11"/>
  <c r="BF19" i="11"/>
  <c r="BE20" i="11"/>
  <c r="BE21" i="11"/>
  <c r="BE22" i="11"/>
  <c r="BE19" i="11"/>
  <c r="BD22" i="11"/>
  <c r="BC22" i="11"/>
  <c r="BD21" i="11"/>
  <c r="BC21" i="11"/>
  <c r="BD20" i="11"/>
  <c r="BC20" i="11"/>
  <c r="BD19" i="11"/>
  <c r="BC19" i="11"/>
  <c r="BH20" i="11" l="1"/>
  <c r="BH22" i="11"/>
  <c r="BB22" i="11"/>
  <c r="BB20" i="11"/>
  <c r="BB21" i="11"/>
  <c r="BB19" i="11"/>
  <c r="BH21" i="11"/>
  <c r="BH19" i="11"/>
  <c r="BC109" i="11" l="1"/>
  <c r="AO52" i="11"/>
  <c r="AL52" i="11"/>
  <c r="AI52" i="11"/>
  <c r="AF52" i="11"/>
  <c r="AC52" i="11"/>
  <c r="Z51" i="11"/>
  <c r="T51" i="11" s="1"/>
  <c r="Z50" i="11"/>
  <c r="T50" i="11" s="1"/>
  <c r="BC47" i="11"/>
  <c r="Z47" i="11"/>
  <c r="AR47" i="11" s="1"/>
  <c r="BC46" i="11"/>
  <c r="Z46" i="11"/>
  <c r="BC45" i="11"/>
  <c r="Z45" i="11"/>
  <c r="BC44" i="11"/>
  <c r="Z44" i="11"/>
  <c r="AR44" i="11" s="1"/>
  <c r="BC43" i="11"/>
  <c r="Z43" i="11"/>
  <c r="AR43" i="11" s="1"/>
  <c r="T43" i="11" s="1"/>
  <c r="BC42" i="11"/>
  <c r="Z42" i="11"/>
  <c r="AR42" i="11" s="1"/>
  <c r="BC41" i="11"/>
  <c r="Z41" i="11"/>
  <c r="BC40" i="11"/>
  <c r="Z40" i="11"/>
  <c r="AR40" i="11" s="1"/>
  <c r="BC39" i="11"/>
  <c r="Z39" i="11"/>
  <c r="AR39" i="11" s="1"/>
  <c r="T44" i="11" l="1"/>
  <c r="AR45" i="11"/>
  <c r="T45" i="11" s="1"/>
  <c r="BC52" i="11"/>
  <c r="Z52" i="11"/>
  <c r="T40" i="11"/>
  <c r="AR41" i="11"/>
  <c r="T41" i="11" s="1"/>
  <c r="AR46" i="11"/>
  <c r="T46" i="11" s="1"/>
  <c r="T42" i="11"/>
  <c r="T39" i="11"/>
  <c r="T47" i="11"/>
  <c r="AR52" i="11" l="1"/>
  <c r="T52" i="11" s="1"/>
  <c r="W39" i="11" s="1"/>
  <c r="W45" i="11" l="1"/>
  <c r="W50" i="11"/>
  <c r="W51" i="11"/>
  <c r="W43" i="11"/>
  <c r="W44" i="11"/>
  <c r="W40" i="11"/>
  <c r="W41" i="11"/>
  <c r="W42" i="11"/>
  <c r="W47" i="11"/>
  <c r="W46" i="11"/>
  <c r="W52" i="11" l="1"/>
  <c r="AO134" i="11" l="1"/>
  <c r="AL134" i="11"/>
  <c r="AI134" i="11"/>
  <c r="AF134" i="11"/>
  <c r="AC134" i="11"/>
  <c r="Z133" i="11"/>
  <c r="BC130" i="11"/>
  <c r="BC136" i="11" s="1"/>
  <c r="AY130" i="11"/>
  <c r="AY136" i="11" s="1"/>
  <c r="AU130" i="11"/>
  <c r="AU136" i="11" s="1"/>
  <c r="AR130" i="11"/>
  <c r="AO130" i="11"/>
  <c r="AL130" i="11"/>
  <c r="AI130" i="11"/>
  <c r="AF130" i="11"/>
  <c r="AC130" i="11"/>
  <c r="Z130" i="11"/>
  <c r="W130" i="11"/>
  <c r="AY109" i="11"/>
  <c r="AR109" i="11"/>
  <c r="AF109" i="11"/>
  <c r="Z109" i="11"/>
  <c r="AU109" i="11"/>
  <c r="AO109" i="11"/>
  <c r="AL109" i="11"/>
  <c r="AI109" i="11"/>
  <c r="AC109" i="11"/>
  <c r="W109" i="11"/>
  <c r="AO81" i="11"/>
  <c r="AL81" i="11"/>
  <c r="AI81" i="11"/>
  <c r="AF81" i="11"/>
  <c r="AC81" i="11"/>
  <c r="Z81" i="11"/>
  <c r="W81" i="11"/>
  <c r="BC75" i="11"/>
  <c r="AY75" i="11"/>
  <c r="AU75" i="11"/>
  <c r="AU83" i="11" s="1"/>
  <c r="AR75" i="11"/>
  <c r="AR83" i="11" s="1"/>
  <c r="AO75" i="11"/>
  <c r="AL75" i="11"/>
  <c r="AI75" i="11"/>
  <c r="AF75" i="11"/>
  <c r="AC75" i="11"/>
  <c r="Z75" i="11"/>
  <c r="W75" i="11"/>
  <c r="AC136" i="11" l="1"/>
  <c r="AI136" i="11"/>
  <c r="W83" i="11"/>
  <c r="AL136" i="11"/>
  <c r="AO136" i="11"/>
  <c r="AF136" i="11"/>
  <c r="AY83" i="11"/>
  <c r="AY141" i="11" s="1"/>
  <c r="AF141" i="11"/>
  <c r="BC83" i="11"/>
  <c r="BC141" i="11" s="1"/>
  <c r="Z83" i="11"/>
  <c r="T83" i="11" s="1"/>
  <c r="AL141" i="11"/>
  <c r="AO141" i="11"/>
  <c r="T109" i="11"/>
  <c r="AI141" i="11"/>
  <c r="AU141" i="11"/>
  <c r="AC141" i="11"/>
  <c r="Z141" i="11"/>
  <c r="AC83" i="11"/>
  <c r="T75" i="11"/>
  <c r="AF83" i="11"/>
  <c r="AR133" i="11"/>
  <c r="AR134" i="11" s="1"/>
  <c r="AR136" i="11" s="1"/>
  <c r="AL83" i="11"/>
  <c r="AI83" i="11"/>
  <c r="T130" i="11"/>
  <c r="AO83" i="11"/>
  <c r="Z134" i="11"/>
  <c r="Z136" i="11" s="1"/>
  <c r="T81" i="11"/>
  <c r="AR141" i="11" l="1"/>
  <c r="T136" i="11"/>
  <c r="T133" i="11"/>
  <c r="T134" i="11"/>
  <c r="W133" i="11" l="1"/>
  <c r="W134" i="11" s="1"/>
  <c r="W136" i="11" s="1"/>
  <c r="T141" i="11"/>
  <c r="W141" i="11" l="1"/>
</calcChain>
</file>

<file path=xl/sharedStrings.xml><?xml version="1.0" encoding="utf-8"?>
<sst xmlns="http://schemas.openxmlformats.org/spreadsheetml/2006/main" count="636" uniqueCount="312">
  <si>
    <t>А</t>
  </si>
  <si>
    <t>№</t>
  </si>
  <si>
    <t>%</t>
  </si>
  <si>
    <t>Total</t>
  </si>
  <si>
    <t>Practice</t>
  </si>
  <si>
    <t>Lecture</t>
  </si>
  <si>
    <t>Laboratory</t>
  </si>
  <si>
    <t>Seminars</t>
  </si>
  <si>
    <t>Chemistry</t>
  </si>
  <si>
    <t>H</t>
  </si>
  <si>
    <t>I</t>
  </si>
  <si>
    <t>Physical training</t>
  </si>
  <si>
    <t>Engineering drawing</t>
  </si>
  <si>
    <t>Activity</t>
  </si>
  <si>
    <t>Tutoring</t>
  </si>
  <si>
    <t>Computer Science</t>
  </si>
  <si>
    <t>Ministry of higher and secondary</t>
  </si>
  <si>
    <t>specialized education of the Republic of Uzbekistan</t>
  </si>
  <si>
    <t>F</t>
  </si>
  <si>
    <t>Value of all assignment</t>
  </si>
  <si>
    <t>A</t>
  </si>
  <si>
    <t>Hour</t>
  </si>
  <si>
    <t>Total workload per student</t>
  </si>
  <si>
    <t>Self study</t>
  </si>
  <si>
    <t>Semester</t>
  </si>
  <si>
    <t>Credits per semester</t>
  </si>
  <si>
    <t>Semester II</t>
  </si>
  <si>
    <t>Semester I</t>
  </si>
  <si>
    <t>Approved by: "Uzavtosanoat" JSC</t>
  </si>
  <si>
    <t>ECTS Credits</t>
  </si>
  <si>
    <t>Main subjects</t>
  </si>
  <si>
    <t>ТУРИНСКИЙ ПОЛИТЕХНИЧЕСКИЙ УНИВЕРСИТЕТ В ГОРОДЕ ТАШКЕНТЕ</t>
  </si>
  <si>
    <t>"УТВЕРЖДАЮ"
Первый проректор
___________________ K.Шарипов
"____"___________ 2015г.</t>
  </si>
  <si>
    <t>УЧЕБНЫЙ ПЛАН</t>
  </si>
  <si>
    <t>Направление обучения</t>
  </si>
  <si>
    <t>Академическая степень - Бакалавр</t>
  </si>
  <si>
    <t>Технология машиностроения</t>
  </si>
  <si>
    <t>Учебный период</t>
  </si>
  <si>
    <t>- 4 года</t>
  </si>
  <si>
    <t>Форма обучения</t>
  </si>
  <si>
    <t>- очная</t>
  </si>
  <si>
    <t>I. УЧЕБНЫЙ ГРАФИК</t>
  </si>
  <si>
    <t>КУРС</t>
  </si>
  <si>
    <t>НЕДЕЛИ</t>
  </si>
  <si>
    <t>Формы занятий</t>
  </si>
  <si>
    <t>Каникулы</t>
  </si>
  <si>
    <t>Всего</t>
  </si>
  <si>
    <t>Общее</t>
  </si>
  <si>
    <t>Из них</t>
  </si>
  <si>
    <t>Лекция и практика</t>
  </si>
  <si>
    <t>аттестация</t>
  </si>
  <si>
    <t>практика</t>
  </si>
  <si>
    <t>Дипломная работа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</si>
  <si>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</si>
  <si>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</si>
  <si>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</si>
  <si>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</si>
  <si>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</si>
  <si>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</si>
  <si>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</si>
  <si>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</si>
  <si>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</si>
  <si>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</si>
  <si>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</si>
  <si>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</si>
  <si>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</si>
  <si>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П</t>
  </si>
  <si>
    <t>Д</t>
  </si>
  <si>
    <t>Аттестация</t>
  </si>
  <si>
    <t>Учебная практика</t>
  </si>
  <si>
    <t>II. УЧЕБНЫЙ ПЛАН</t>
  </si>
  <si>
    <t>Первый курс</t>
  </si>
  <si>
    <t>Дисциплины</t>
  </si>
  <si>
    <t>Общее количество часов</t>
  </si>
  <si>
    <t>Семестер</t>
  </si>
  <si>
    <t>Кредиты</t>
  </si>
  <si>
    <t>Общий объем нагрузки</t>
  </si>
  <si>
    <t>Виды работ</t>
  </si>
  <si>
    <t>Лекции</t>
  </si>
  <si>
    <t>Практика</t>
  </si>
  <si>
    <t>Лаораторная работа</t>
  </si>
  <si>
    <t>Семинары</t>
  </si>
  <si>
    <t>Тьюторы</t>
  </si>
  <si>
    <t>Самостоятельная работа</t>
  </si>
  <si>
    <t>Семестр 1</t>
  </si>
  <si>
    <t>Семестр 2</t>
  </si>
  <si>
    <t>Часы</t>
  </si>
  <si>
    <t>Кредиты за семестр</t>
  </si>
  <si>
    <t>Математика</t>
  </si>
  <si>
    <t>Химия</t>
  </si>
  <si>
    <t>Физика</t>
  </si>
  <si>
    <t>Черчение</t>
  </si>
  <si>
    <t>Информатика</t>
  </si>
  <si>
    <t>Английский язык</t>
  </si>
  <si>
    <t>История Узбекистана</t>
  </si>
  <si>
    <t>Конституция Республики Узбекистан</t>
  </si>
  <si>
    <t>Основы экономики</t>
  </si>
  <si>
    <t>Факультативные дисциплины  (все направления)</t>
  </si>
  <si>
    <t>Русский язык</t>
  </si>
  <si>
    <t>Физическая Культура</t>
  </si>
  <si>
    <t>Математический анализ 1</t>
  </si>
  <si>
    <t>Линейная алгебра и геометрия</t>
  </si>
  <si>
    <t>Физика 1</t>
  </si>
  <si>
    <t>Второй курс</t>
  </si>
  <si>
    <t>Третий курс</t>
  </si>
  <si>
    <t>Инженерная графика</t>
  </si>
  <si>
    <t>Основы электротехники и электроники</t>
  </si>
  <si>
    <t>Математический анализ 2</t>
  </si>
  <si>
    <t>Физика 2</t>
  </si>
  <si>
    <t>Прикладная термодинамика и теплопередача</t>
  </si>
  <si>
    <t>Экономика и менеджмент предприятий/ Закон аэронавтики и человеческий фактор и безопасность</t>
  </si>
  <si>
    <t>Основы структурной механики</t>
  </si>
  <si>
    <t>Механика машин</t>
  </si>
  <si>
    <t>Четвертый курс</t>
  </si>
  <si>
    <t>Аэродинамика</t>
  </si>
  <si>
    <t>Конструкиця летательных аппаратов</t>
  </si>
  <si>
    <t>Основы механизмов и тяговых двигателей</t>
  </si>
  <si>
    <t>Материаловедение/Металлургия</t>
  </si>
  <si>
    <t>Аэрокосмические бортовые системы</t>
  </si>
  <si>
    <t>Основы механики полета</t>
  </si>
  <si>
    <t>Двыпускная квалификационная работа</t>
  </si>
  <si>
    <t>Предметы по выбору (по ECTS кредитам) для 4-курса</t>
  </si>
  <si>
    <t>Рекомендованныен предметы по выбору (по ECTS кредитам) для 4-курса</t>
  </si>
  <si>
    <t>Всего четвертый курс</t>
  </si>
  <si>
    <t>Mathematical analysis I</t>
  </si>
  <si>
    <t>Physics I</t>
  </si>
  <si>
    <t>Linear Algebra and Geometry</t>
  </si>
  <si>
    <t>Italian Culture and Heritage</t>
  </si>
  <si>
    <t>English language</t>
  </si>
  <si>
    <t>Russian language</t>
  </si>
  <si>
    <t>Introduction to MathLab for engineers</t>
  </si>
  <si>
    <t>Introduction to CAD/CAE/CAM: Pro/Engineer software</t>
  </si>
  <si>
    <t>Mathematical analysis II</t>
  </si>
  <si>
    <t>Physics II</t>
  </si>
  <si>
    <t>Fundamentals of strength of materials</t>
  </si>
  <si>
    <t>Applied mechanics</t>
  </si>
  <si>
    <t>Experimental Statistics and Mechanical Measurement</t>
  </si>
  <si>
    <t>Fundamentals of Engineering Thermodynamics and heat transfer</t>
  </si>
  <si>
    <t xml:space="preserve">Science and technology of materials </t>
  </si>
  <si>
    <t>Technology of metallic materials</t>
  </si>
  <si>
    <t>Итальянская культура и наследие</t>
  </si>
  <si>
    <t>Введение в MATLAB для инженеров</t>
  </si>
  <si>
    <t>Введение в CAD/CAM/CAE</t>
  </si>
  <si>
    <t>Основы сопротивления материалов</t>
  </si>
  <si>
    <t>Прикладная механика</t>
  </si>
  <si>
    <t>Экспериментальная статистика и пром. метрология</t>
  </si>
  <si>
    <t>Материаловедение и технологии материалов</t>
  </si>
  <si>
    <t>Технология металлов</t>
  </si>
  <si>
    <t>Введение в механику управляемого полета - А</t>
  </si>
  <si>
    <t>Введение в механику управляемого полета - Б</t>
  </si>
  <si>
    <t>Авиационная силовая установка</t>
  </si>
  <si>
    <t>Авиационно-космическая техника и технология</t>
  </si>
  <si>
    <t>Бортовые оборудование и авионика</t>
  </si>
  <si>
    <t>Прикладная аэродинамика</t>
  </si>
  <si>
    <t>Введение к электротехнику / Электрические машины</t>
  </si>
  <si>
    <t>Выпускная квалификационная работа</t>
  </si>
  <si>
    <t>I. Ўқув жараёни графиги</t>
  </si>
  <si>
    <t>Ҳафталар</t>
  </si>
  <si>
    <t>Курс</t>
  </si>
  <si>
    <t>Ўқув жараёни</t>
  </si>
  <si>
    <t>шу жумладан</t>
  </si>
  <si>
    <t>Жами</t>
  </si>
  <si>
    <t>маъруза ва семинар</t>
  </si>
  <si>
    <t xml:space="preserve">амалиёт </t>
  </si>
  <si>
    <t>битирув малакавий иши</t>
  </si>
  <si>
    <t>каникуль</t>
  </si>
  <si>
    <t xml:space="preserve">жами </t>
  </si>
  <si>
    <t>Амалиёт</t>
  </si>
  <si>
    <t>Битирув малакавий иши</t>
  </si>
  <si>
    <t>II. Ўқув режа</t>
  </si>
  <si>
    <t>Семестр</t>
  </si>
  <si>
    <t>1-семестр</t>
  </si>
  <si>
    <t>соат</t>
  </si>
  <si>
    <t>семестр бўйича кредитлар</t>
  </si>
  <si>
    <t>номи</t>
  </si>
  <si>
    <t>ECTS кредит</t>
  </si>
  <si>
    <t>Умумий юклама ҳажми</t>
  </si>
  <si>
    <t>2-семестр</t>
  </si>
  <si>
    <t>Таътил</t>
  </si>
  <si>
    <t>M</t>
  </si>
  <si>
    <t>Мустақил тайёргарлик</t>
  </si>
  <si>
    <t>М</t>
  </si>
  <si>
    <t>Маъруза</t>
  </si>
  <si>
    <t>Амалий машғулот</t>
  </si>
  <si>
    <t xml:space="preserve">Лаборатория </t>
  </si>
  <si>
    <t>Семинар</t>
  </si>
  <si>
    <t>Ассессмент</t>
  </si>
  <si>
    <t>Мустақил таълим</t>
  </si>
  <si>
    <t>аттестация, мустақил таълим</t>
  </si>
  <si>
    <t>P</t>
  </si>
  <si>
    <t>Назарий ва амалий 
таълим</t>
  </si>
  <si>
    <t>Талабанинг шахсий таълим траекториясини</t>
  </si>
  <si>
    <t>шакллантириш ва ўзгартириш</t>
  </si>
  <si>
    <t>МҲ/МСИЮ2А10</t>
  </si>
  <si>
    <t>ЖИНҲ2А10</t>
  </si>
  <si>
    <t>ЮУИТ2А5</t>
  </si>
  <si>
    <t>ХОҲ2А5</t>
  </si>
  <si>
    <t>ФУҚҲI-II2А10</t>
  </si>
  <si>
    <t>ЭКОҲ/ЕРҲ2А10</t>
  </si>
  <si>
    <t>ҚИЁСХҲ2Т5</t>
  </si>
  <si>
    <t>БАНКҲ2Т5</t>
  </si>
  <si>
    <t>2-ХТ2Т5</t>
  </si>
  <si>
    <t>МЕҲҲ2Т5</t>
  </si>
  <si>
    <t>ИСЛОМҲХҲМ2Т5</t>
  </si>
  <si>
    <t>ИНГҲА2Т5</t>
  </si>
  <si>
    <t>ТИБҲ2Т5</t>
  </si>
  <si>
    <t>ХМҚК2ҚЎК1</t>
  </si>
  <si>
    <t>ЮК/АК2ҚЎК1</t>
  </si>
  <si>
    <t xml:space="preserve">ИАТ2ҚЎК1 </t>
  </si>
  <si>
    <t>ЖФ2ҚЎК1</t>
  </si>
  <si>
    <t>ДТИЮ2ҚЎК</t>
  </si>
  <si>
    <t>ҚИМҚҲ2Т5</t>
  </si>
  <si>
    <t>2nd course/ grade</t>
  </si>
  <si>
    <t>subject code</t>
  </si>
  <si>
    <t>subject name</t>
  </si>
  <si>
    <t>Total training load per student</t>
  </si>
  <si>
    <t>main subjects</t>
  </si>
  <si>
    <t>Administrative law / administrative court proceedings</t>
  </si>
  <si>
    <t>criminal law</t>
  </si>
  <si>
    <t>civil law</t>
  </si>
  <si>
    <t>English for lawyers</t>
  </si>
  <si>
    <t>International public law</t>
  </si>
  <si>
    <t>Ecology law / land law</t>
  </si>
  <si>
    <t>subject selection</t>
  </si>
  <si>
    <t xml:space="preserve">total </t>
  </si>
  <si>
    <t>Comparative private law</t>
  </si>
  <si>
    <t>Banking law</t>
  </si>
  <si>
    <t>2nd foreign language</t>
  </si>
  <si>
    <t>Labor law</t>
  </si>
  <si>
    <t>Fundamentals of English law</t>
  </si>
  <si>
    <t>Islamic law (private law issues)</t>
  </si>
  <si>
    <t>Medical law</t>
  </si>
  <si>
    <t>Securities law</t>
  </si>
  <si>
    <t>additional credits</t>
  </si>
  <si>
    <t>Community activities</t>
  </si>
  <si>
    <t>Short courses of foreign specialists</t>
  </si>
  <si>
    <t>Legal clinic / practice clubs</t>
  </si>
  <si>
    <t>Scientific and practical circles</t>
  </si>
  <si>
    <t>Proceedings in the state language (elective)**</t>
  </si>
  <si>
    <t>total additional credits</t>
  </si>
  <si>
    <t>total number of subjects</t>
  </si>
  <si>
    <t>* Foreign language training is organized in special centers  in TSULor on the basis of outsourcing.</t>
  </si>
  <si>
    <t>Jurisprudence: Private law</t>
  </si>
  <si>
    <t>ФУҚҲIII-IV3А12</t>
  </si>
  <si>
    <t>ЖПҲ3А6</t>
  </si>
  <si>
    <t>ФПҲ3А6</t>
  </si>
  <si>
    <t>БИЗНҲ3А12</t>
  </si>
  <si>
    <t>ИПҲ3А6</t>
  </si>
  <si>
    <t>КОРПҲ3А6</t>
  </si>
  <si>
    <t>ИҲҲҚ/РҲ3Т6</t>
  </si>
  <si>
    <t>ЭЛТҲ3Т6</t>
  </si>
  <si>
    <t>БАНКРҲ3Т6</t>
  </si>
  <si>
    <t>СУҒҲ3Т6</t>
  </si>
  <si>
    <t>ХТИЖА3Т6</t>
  </si>
  <si>
    <t>ИНГШҲ3Т6</t>
  </si>
  <si>
    <t>ҲУҚЛБ3Т6</t>
  </si>
  <si>
    <t>КОРПБ3Т6</t>
  </si>
  <si>
    <t>ХИНВҲ3Т6</t>
  </si>
  <si>
    <t>ХИҚТҲ3Т6</t>
  </si>
  <si>
    <t>ЖФ3ҚЎК1</t>
  </si>
  <si>
    <t>ХМҚК3ҚЎК1</t>
  </si>
  <si>
    <t>ЮК/АК3ҚЎК1</t>
  </si>
  <si>
    <t xml:space="preserve">ИАТ3ҚЎК1 </t>
  </si>
  <si>
    <t>semester</t>
  </si>
  <si>
    <t>ECTS</t>
  </si>
  <si>
    <t>Total loading capacity</t>
  </si>
  <si>
    <t>name</t>
  </si>
  <si>
    <t>total</t>
  </si>
  <si>
    <t>lecture</t>
  </si>
  <si>
    <t>practical lesson</t>
  </si>
  <si>
    <t>laboratory</t>
  </si>
  <si>
    <t>seminar</t>
  </si>
  <si>
    <t>assessment</t>
  </si>
  <si>
    <t>self-study</t>
  </si>
  <si>
    <t>1 semester</t>
  </si>
  <si>
    <t>2nd semester</t>
  </si>
  <si>
    <t>hour</t>
  </si>
  <si>
    <t>semester credits</t>
  </si>
  <si>
    <t>3rd course/ grade</t>
  </si>
  <si>
    <t>Civil Law III-IV</t>
  </si>
  <si>
    <t>Criminal procedure law</t>
  </si>
  <si>
    <t>Civil procedural law</t>
  </si>
  <si>
    <t>Business Law</t>
  </si>
  <si>
    <t>Economic procedural law</t>
  </si>
  <si>
    <t>Corporate law</t>
  </si>
  <si>
    <t>Consumer protection/the right to advertising</t>
  </si>
  <si>
    <t>The right to e-commerce</t>
  </si>
  <si>
    <t>The right to bankruptcy</t>
  </si>
  <si>
    <t>Right to insurance</t>
  </si>
  <si>
    <t>International Commercial arbitration</t>
  </si>
  <si>
    <t>English Contract law</t>
  </si>
  <si>
    <t>Legal project management</t>
  </si>
  <si>
    <t>Corporate governance</t>
  </si>
  <si>
    <t>International investment law</t>
  </si>
  <si>
    <t>International Economic Law/BST Law</t>
  </si>
  <si>
    <t xml:space="preserve">total subjects </t>
  </si>
  <si>
    <t>Public activist</t>
  </si>
  <si>
    <t>Foreign specialists ' training courses</t>
  </si>
  <si>
    <t>Scientific-practical applications</t>
  </si>
  <si>
    <t>Total (Additional credits)</t>
  </si>
  <si>
    <t>"Total (3rd course
credits)"</t>
  </si>
  <si>
    <t>Fourth course/ grade</t>
  </si>
  <si>
    <t>Private international law</t>
  </si>
  <si>
    <t>Competition law</t>
  </si>
  <si>
    <t>Intellectual property law</t>
  </si>
  <si>
    <t>Notary Public</t>
  </si>
  <si>
    <t>Contract law (conclusion of contracts)</t>
  </si>
  <si>
    <t>Alternative methods of conflict resolution</t>
  </si>
  <si>
    <t>Energy law</t>
  </si>
  <si>
    <t xml:space="preserve">Legal Service
</t>
  </si>
  <si>
    <t>Comparative Corporate law</t>
  </si>
  <si>
    <t>Clinical seminars on the development of practical skills in the civil and economic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</si>
</sst>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2"/>
      <name val="Verdana"/>
      <family val="2"/>
      <charset val="204"/>
    </font>
    <font>
      <b/>
      <i/>
      <sz val="12"/>
      <name val="Arial"/>
      <family val="2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6"/>
      <name val="Calibri"/>
      <family val="2"/>
      <charset val="204"/>
    </font>
    <font>
      <i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63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9" fillId="0" borderId="0" xfId="0" applyFont="1" applyFill="1" applyBorder="1"/>
    <xf numFmtId="0" fontId="7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9" xfId="0" applyFont="1" applyFill="1" applyBorder="1" applyAlignment="1"/>
    <xf numFmtId="0" fontId="9" fillId="0" borderId="2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11" fillId="0" borderId="0" xfId="0" applyFont="1" applyFill="1" applyAlignment="1"/>
    <xf numFmtId="0" fontId="15" fillId="0" borderId="0" xfId="0" applyFont="1" applyFill="1" applyAlignment="1"/>
    <xf numFmtId="0" fontId="16" fillId="0" borderId="0" xfId="0" applyFont="1" applyFill="1" applyAlignment="1"/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/>
    </xf>
    <xf numFmtId="0" fontId="14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49" fontId="7" fillId="0" borderId="0" xfId="0" quotePrefix="1" applyNumberFormat="1" applyFont="1" applyFill="1" applyAlignment="1">
      <alignment horizontal="left" vertical="center"/>
    </xf>
    <xf numFmtId="49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7" fillId="0" borderId="4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/>
    </xf>
    <xf numFmtId="0" fontId="9" fillId="0" borderId="17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9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0" fontId="19" fillId="0" borderId="0" xfId="0" applyFont="1" applyFill="1"/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/>
    </xf>
    <xf numFmtId="0" fontId="19" fillId="0" borderId="10" xfId="0" applyFont="1" applyFill="1" applyBorder="1"/>
    <xf numFmtId="0" fontId="19" fillId="0" borderId="4" xfId="0" applyFont="1" applyFill="1" applyBorder="1"/>
    <xf numFmtId="164" fontId="9" fillId="0" borderId="0" xfId="0" applyNumberFormat="1" applyFont="1" applyFill="1" applyAlignment="1">
      <alignment vertical="center"/>
    </xf>
    <xf numFmtId="0" fontId="19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/>
    </xf>
    <xf numFmtId="0" fontId="19" fillId="0" borderId="6" xfId="0" applyFont="1" applyFill="1" applyBorder="1"/>
    <xf numFmtId="0" fontId="9" fillId="0" borderId="1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164" fontId="9" fillId="0" borderId="71" xfId="0" applyNumberFormat="1" applyFont="1" applyFill="1" applyBorder="1" applyAlignment="1">
      <alignment horizontal="center" vertical="center"/>
    </xf>
    <xf numFmtId="0" fontId="7" fillId="0" borderId="71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9" fillId="0" borderId="0" xfId="0" applyFont="1" applyFill="1"/>
    <xf numFmtId="0" fontId="9" fillId="0" borderId="3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1" fillId="0" borderId="0" xfId="0" applyFont="1" applyFill="1" applyAlignment="1">
      <alignment vertical="center"/>
    </xf>
    <xf numFmtId="0" fontId="7" fillId="0" borderId="9" xfId="0" applyFont="1" applyFill="1" applyBorder="1" applyAlignment="1"/>
    <xf numFmtId="0" fontId="7" fillId="0" borderId="9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9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/>
    </xf>
    <xf numFmtId="0" fontId="25" fillId="0" borderId="6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7" fillId="0" borderId="6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7" fillId="0" borderId="57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/>
    </xf>
    <xf numFmtId="0" fontId="9" fillId="0" borderId="46" xfId="0" applyFont="1" applyFill="1" applyBorder="1" applyAlignment="1">
      <alignment horizontal="center"/>
    </xf>
    <xf numFmtId="0" fontId="2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22" fillId="0" borderId="0" xfId="0" applyFont="1" applyFill="1"/>
    <xf numFmtId="0" fontId="21" fillId="0" borderId="0" xfId="0" applyFont="1" applyFill="1"/>
    <xf numFmtId="0" fontId="29" fillId="0" borderId="0" xfId="0" applyFont="1" applyFill="1" applyAlignment="1"/>
    <xf numFmtId="0" fontId="30" fillId="0" borderId="0" xfId="0" applyFont="1" applyFill="1" applyAlignment="1"/>
    <xf numFmtId="2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left" vertical="center"/>
    </xf>
    <xf numFmtId="49" fontId="24" fillId="0" borderId="0" xfId="0" quotePrefix="1" applyNumberFormat="1" applyFont="1" applyFill="1" applyAlignment="1">
      <alignment horizontal="left" vertical="center"/>
    </xf>
    <xf numFmtId="0" fontId="9" fillId="0" borderId="1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 vertical="center"/>
    </xf>
    <xf numFmtId="0" fontId="13" fillId="0" borderId="23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7" fillId="2" borderId="0" xfId="0" applyFont="1" applyFill="1"/>
    <xf numFmtId="0" fontId="9" fillId="0" borderId="3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/>
    </xf>
    <xf numFmtId="9" fontId="7" fillId="0" borderId="42" xfId="0" applyNumberFormat="1" applyFont="1" applyFill="1" applyBorder="1" applyAlignment="1">
      <alignment horizontal="center" vertical="center"/>
    </xf>
    <xf numFmtId="0" fontId="7" fillId="0" borderId="57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6" xfId="0" applyNumberFormat="1" applyFont="1" applyFill="1" applyBorder="1" applyAlignment="1">
      <alignment horizontal="center" vertical="center"/>
    </xf>
    <xf numFmtId="1" fontId="7" fillId="0" borderId="43" xfId="0" applyNumberFormat="1" applyFont="1" applyFill="1" applyBorder="1" applyAlignment="1">
      <alignment horizontal="center" vertical="center"/>
    </xf>
    <xf numFmtId="0" fontId="7" fillId="0" borderId="42" xfId="0" applyNumberFormat="1" applyFont="1" applyFill="1" applyBorder="1" applyAlignment="1">
      <alignment horizontal="center" vertical="center"/>
    </xf>
    <xf numFmtId="0" fontId="7" fillId="0" borderId="75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left" vertical="center" wrapText="1"/>
    </xf>
    <xf numFmtId="0" fontId="18" fillId="0" borderId="33" xfId="0" applyFont="1" applyFill="1" applyBorder="1" applyAlignment="1">
      <alignment horizontal="left" vertical="center" wrapText="1"/>
    </xf>
    <xf numFmtId="0" fontId="18" fillId="0" borderId="34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9" fontId="7" fillId="0" borderId="9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1" fontId="7" fillId="0" borderId="52" xfId="0" applyNumberFormat="1" applyFont="1" applyFill="1" applyBorder="1" applyAlignment="1">
      <alignment horizontal="center" vertical="center"/>
    </xf>
    <xf numFmtId="1" fontId="7" fillId="0" borderId="3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0" fontId="7" fillId="0" borderId="52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left" vertical="center" wrapText="1"/>
    </xf>
    <xf numFmtId="0" fontId="18" fillId="0" borderId="22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textRotation="90"/>
    </xf>
    <xf numFmtId="0" fontId="7" fillId="0" borderId="11" xfId="0" applyFont="1" applyFill="1" applyBorder="1" applyAlignment="1">
      <alignment horizontal="center" vertical="center" textRotation="90"/>
    </xf>
    <xf numFmtId="0" fontId="7" fillId="0" borderId="58" xfId="0" applyFont="1" applyFill="1" applyBorder="1" applyAlignment="1">
      <alignment horizontal="center" vertical="center" textRotation="90"/>
    </xf>
    <xf numFmtId="0" fontId="7" fillId="0" borderId="23" xfId="0" applyFont="1" applyFill="1" applyBorder="1" applyAlignment="1">
      <alignment horizontal="center" vertical="center" textRotation="90"/>
    </xf>
    <xf numFmtId="0" fontId="7" fillId="0" borderId="1" xfId="0" applyFont="1" applyFill="1" applyBorder="1" applyAlignment="1">
      <alignment horizontal="center" vertical="center" textRotation="90"/>
    </xf>
    <xf numFmtId="0" fontId="7" fillId="0" borderId="25" xfId="0" applyFont="1" applyFill="1" applyBorder="1" applyAlignment="1">
      <alignment horizontal="center" vertical="center" textRotation="90"/>
    </xf>
    <xf numFmtId="0" fontId="7" fillId="0" borderId="39" xfId="0" applyFont="1" applyFill="1" applyBorder="1" applyAlignment="1">
      <alignment horizontal="center" vertical="center" textRotation="90"/>
    </xf>
    <xf numFmtId="0" fontId="7" fillId="0" borderId="8" xfId="0" applyFont="1" applyFill="1" applyBorder="1" applyAlignment="1">
      <alignment horizontal="center" vertical="center" textRotation="90"/>
    </xf>
    <xf numFmtId="0" fontId="7" fillId="0" borderId="62" xfId="0" applyFont="1" applyFill="1" applyBorder="1" applyAlignment="1">
      <alignment horizontal="center" vertical="center" textRotation="90"/>
    </xf>
    <xf numFmtId="0" fontId="7" fillId="0" borderId="38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1" fontId="9" fillId="0" borderId="58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1" fontId="7" fillId="0" borderId="23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25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/>
    </xf>
    <xf numFmtId="0" fontId="9" fillId="0" borderId="8" xfId="0" applyFont="1" applyFill="1" applyBorder="1" applyAlignment="1">
      <alignment horizontal="center" vertical="center" textRotation="90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38" xfId="0" applyFont="1" applyFill="1" applyBorder="1" applyAlignment="1">
      <alignment horizontal="center" vertical="center" textRotation="90" wrapText="1"/>
    </xf>
    <xf numFmtId="0" fontId="9" fillId="0" borderId="68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9" fillId="0" borderId="18" xfId="0" applyNumberFormat="1" applyFont="1" applyFill="1" applyBorder="1" applyAlignment="1">
      <alignment horizontal="center" vertical="center"/>
    </xf>
    <xf numFmtId="0" fontId="9" fillId="0" borderId="29" xfId="0" applyNumberFormat="1" applyFont="1" applyFill="1" applyBorder="1" applyAlignment="1">
      <alignment horizontal="center" vertical="center"/>
    </xf>
    <xf numFmtId="0" fontId="9" fillId="0" borderId="3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1" fontId="9" fillId="0" borderId="60" xfId="0" applyNumberFormat="1" applyFont="1" applyFill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1" fontId="9" fillId="0" borderId="23" xfId="0" applyNumberFormat="1" applyFont="1" applyFill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1" fontId="9" fillId="0" borderId="24" xfId="0" applyNumberFormat="1" applyFont="1" applyFill="1" applyBorder="1" applyAlignment="1">
      <alignment horizontal="center" vertical="center"/>
    </xf>
    <xf numFmtId="164" fontId="7" fillId="0" borderId="42" xfId="0" applyNumberFormat="1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164" fontId="9" fillId="0" borderId="33" xfId="0" applyNumberFormat="1" applyFont="1" applyFill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1" fontId="7" fillId="0" borderId="60" xfId="0" applyNumberFormat="1" applyFont="1" applyFill="1" applyBorder="1" applyAlignment="1">
      <alignment horizontal="center" vertical="center"/>
    </xf>
    <xf numFmtId="1" fontId="7" fillId="0" borderId="22" xfId="0" applyNumberFormat="1" applyFont="1" applyFill="1" applyBorder="1" applyAlignment="1">
      <alignment horizontal="center" vertical="center"/>
    </xf>
    <xf numFmtId="1" fontId="7" fillId="0" borderId="24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23" xfId="0" applyNumberFormat="1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 textRotation="90"/>
    </xf>
    <xf numFmtId="0" fontId="7" fillId="0" borderId="36" xfId="0" applyFont="1" applyFill="1" applyBorder="1" applyAlignment="1">
      <alignment horizontal="center" vertical="center" textRotation="90"/>
    </xf>
    <xf numFmtId="0" fontId="7" fillId="0" borderId="50" xfId="0" applyFont="1" applyFill="1" applyBorder="1" applyAlignment="1">
      <alignment horizontal="center" vertical="center" textRotation="90"/>
    </xf>
    <xf numFmtId="0" fontId="7" fillId="0" borderId="47" xfId="0" applyFont="1" applyFill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1" fontId="9" fillId="0" borderId="12" xfId="0" applyNumberFormat="1" applyFont="1" applyFill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/>
    </xf>
    <xf numFmtId="1" fontId="9" fillId="0" borderId="62" xfId="0" applyNumberFormat="1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1" fontId="7" fillId="0" borderId="34" xfId="0" applyNumberFormat="1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center" vertical="center"/>
    </xf>
    <xf numFmtId="1" fontId="7" fillId="0" borderId="58" xfId="0" applyNumberFormat="1" applyFont="1" applyFill="1" applyBorder="1" applyAlignment="1">
      <alignment horizontal="center" vertical="center"/>
    </xf>
    <xf numFmtId="0" fontId="7" fillId="0" borderId="77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9" fillId="0" borderId="76" xfId="0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58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1" fontId="9" fillId="0" borderId="52" xfId="0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67" xfId="0" applyNumberFormat="1" applyFont="1" applyFill="1" applyBorder="1" applyAlignment="1">
      <alignment horizontal="center" vertical="center"/>
    </xf>
    <xf numFmtId="164" fontId="9" fillId="0" borderId="37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left" vertical="center" wrapText="1"/>
    </xf>
    <xf numFmtId="0" fontId="27" fillId="0" borderId="1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vertical="center" wrapText="1"/>
    </xf>
    <xf numFmtId="0" fontId="18" fillId="0" borderId="22" xfId="0" applyFont="1" applyFill="1" applyBorder="1" applyAlignment="1">
      <alignment vertical="center" wrapText="1"/>
    </xf>
    <xf numFmtId="0" fontId="18" fillId="0" borderId="23" xfId="0" applyFont="1" applyFill="1" applyBorder="1" applyAlignment="1">
      <alignment vertical="center" wrapText="1"/>
    </xf>
    <xf numFmtId="164" fontId="9" fillId="0" borderId="76" xfId="0" applyNumberFormat="1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26" fillId="0" borderId="76" xfId="0" applyFont="1" applyFill="1" applyBorder="1" applyAlignment="1">
      <alignment horizontal="left" vertical="center" wrapText="1"/>
    </xf>
    <xf numFmtId="9" fontId="7" fillId="0" borderId="7" xfId="0" applyNumberFormat="1" applyFont="1" applyFill="1" applyBorder="1" applyAlignment="1">
      <alignment horizontal="center" vertical="center"/>
    </xf>
    <xf numFmtId="1" fontId="7" fillId="0" borderId="30" xfId="0" applyNumberFormat="1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1" fontId="9" fillId="0" borderId="32" xfId="0" applyNumberFormat="1" applyFont="1" applyFill="1" applyBorder="1" applyAlignment="1">
      <alignment horizontal="center" vertical="center"/>
    </xf>
    <xf numFmtId="1" fontId="9" fillId="0" borderId="33" xfId="0" applyNumberFormat="1" applyFont="1" applyFill="1" applyBorder="1" applyAlignment="1">
      <alignment horizontal="center" vertical="center"/>
    </xf>
    <xf numFmtId="1" fontId="9" fillId="0" borderId="73" xfId="0" applyNumberFormat="1" applyFont="1" applyFill="1" applyBorder="1" applyAlignment="1">
      <alignment horizontal="center" vertical="center"/>
    </xf>
    <xf numFmtId="1" fontId="7" fillId="0" borderId="64" xfId="0" applyNumberFormat="1" applyFont="1" applyFill="1" applyBorder="1" applyAlignment="1">
      <alignment horizontal="center" vertical="center"/>
    </xf>
    <xf numFmtId="1" fontId="7" fillId="0" borderId="33" xfId="0" applyNumberFormat="1" applyFont="1" applyFill="1" applyBorder="1" applyAlignment="1">
      <alignment horizontal="center" vertical="center"/>
    </xf>
    <xf numFmtId="1" fontId="7" fillId="0" borderId="73" xfId="0" applyNumberFormat="1" applyFont="1" applyFill="1" applyBorder="1" applyAlignment="1">
      <alignment horizontal="center" vertical="center"/>
    </xf>
    <xf numFmtId="1" fontId="9" fillId="0" borderId="64" xfId="0" applyNumberFormat="1" applyFont="1" applyFill="1" applyBorder="1" applyAlignment="1">
      <alignment horizontal="center" vertical="center"/>
    </xf>
    <xf numFmtId="1" fontId="9" fillId="0" borderId="34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0" borderId="71" xfId="0" applyFont="1" applyFill="1" applyBorder="1" applyAlignment="1">
      <alignment horizontal="center" vertical="center" textRotation="90" wrapText="1"/>
    </xf>
    <xf numFmtId="0" fontId="9" fillId="0" borderId="39" xfId="0" applyFont="1" applyFill="1" applyBorder="1" applyAlignment="1">
      <alignment horizontal="center" vertical="center" textRotation="90" wrapText="1"/>
    </xf>
    <xf numFmtId="0" fontId="9" fillId="0" borderId="26" xfId="0" applyFont="1" applyFill="1" applyBorder="1" applyAlignment="1">
      <alignment horizontal="center" vertical="center" textRotation="90" wrapText="1"/>
    </xf>
    <xf numFmtId="0" fontId="9" fillId="0" borderId="0" xfId="0" applyFont="1" applyFill="1" applyBorder="1" applyAlignment="1">
      <alignment horizontal="center" vertical="center" textRotation="90" wrapText="1"/>
    </xf>
    <xf numFmtId="0" fontId="9" fillId="0" borderId="27" xfId="0" applyFont="1" applyFill="1" applyBorder="1" applyAlignment="1">
      <alignment horizontal="center" vertical="center" textRotation="90" wrapText="1"/>
    </xf>
    <xf numFmtId="0" fontId="9" fillId="0" borderId="45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6" xfId="0" applyFont="1" applyFill="1" applyBorder="1" applyAlignment="1">
      <alignment horizontal="center" vertical="center" textRotation="90" wrapText="1"/>
    </xf>
    <xf numFmtId="0" fontId="9" fillId="0" borderId="10" xfId="0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7" fillId="0" borderId="6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164" fontId="7" fillId="0" borderId="21" xfId="0" applyNumberFormat="1" applyFont="1" applyFill="1" applyBorder="1" applyAlignment="1">
      <alignment horizontal="center" vertical="center"/>
    </xf>
    <xf numFmtId="164" fontId="7" fillId="0" borderId="22" xfId="0" applyNumberFormat="1" applyFont="1" applyFill="1" applyBorder="1" applyAlignment="1">
      <alignment horizontal="center" vertical="center"/>
    </xf>
    <xf numFmtId="164" fontId="7" fillId="0" borderId="23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164" fontId="7" fillId="0" borderId="67" xfId="0" applyNumberFormat="1" applyFont="1" applyFill="1" applyBorder="1" applyAlignment="1">
      <alignment horizontal="center" vertical="center"/>
    </xf>
    <xf numFmtId="164" fontId="7" fillId="0" borderId="37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 textRotation="90" wrapText="1"/>
    </xf>
    <xf numFmtId="0" fontId="2" fillId="0" borderId="74" xfId="0" applyFont="1" applyFill="1" applyBorder="1" applyAlignment="1">
      <alignment horizontal="center" vertical="center" textRotation="90" wrapText="1"/>
    </xf>
    <xf numFmtId="0" fontId="2" fillId="0" borderId="4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76" xfId="0" applyFont="1" applyFill="1" applyBorder="1" applyAlignment="1">
      <alignment horizontal="center" vertical="center" textRotation="90" wrapText="1"/>
    </xf>
    <xf numFmtId="0" fontId="2" fillId="0" borderId="42" xfId="0" applyFont="1" applyFill="1" applyBorder="1" applyAlignment="1">
      <alignment horizontal="center" vertical="center" textRotation="90" wrapText="1"/>
    </xf>
    <xf numFmtId="0" fontId="9" fillId="0" borderId="64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2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24" fillId="0" borderId="5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5" fillId="0" borderId="72" xfId="0" applyFont="1" applyFill="1" applyBorder="1" applyAlignment="1">
      <alignment horizontal="center" vertical="center" textRotation="90"/>
    </xf>
    <xf numFmtId="0" fontId="5" fillId="0" borderId="27" xfId="0" applyFont="1" applyFill="1" applyBorder="1" applyAlignment="1">
      <alignment horizontal="center" vertical="center" textRotation="90"/>
    </xf>
    <xf numFmtId="0" fontId="5" fillId="0" borderId="46" xfId="0" applyFont="1" applyFill="1" applyBorder="1" applyAlignment="1">
      <alignment horizontal="center" vertical="center" textRotation="90"/>
    </xf>
    <xf numFmtId="0" fontId="4" fillId="0" borderId="53" xfId="0" applyFont="1" applyFill="1" applyBorder="1" applyAlignment="1">
      <alignment horizontal="center" vertical="center" textRotation="90"/>
    </xf>
    <xf numFmtId="0" fontId="4" fillId="0" borderId="77" xfId="0" applyFont="1" applyFill="1" applyBorder="1" applyAlignment="1">
      <alignment horizontal="center" vertical="center" textRotation="90"/>
    </xf>
    <xf numFmtId="0" fontId="4" fillId="0" borderId="75" xfId="0" applyFont="1" applyFill="1" applyBorder="1" applyAlignment="1">
      <alignment horizontal="center" vertical="center" textRotation="90"/>
    </xf>
    <xf numFmtId="0" fontId="9" fillId="0" borderId="54" xfId="0" applyFont="1" applyFill="1" applyBorder="1" applyAlignment="1">
      <alignment horizontal="center" vertical="center" textRotation="90"/>
    </xf>
    <xf numFmtId="0" fontId="9" fillId="0" borderId="55" xfId="0" applyFont="1" applyFill="1" applyBorder="1" applyAlignment="1">
      <alignment horizontal="center" vertical="center" textRotation="90"/>
    </xf>
    <xf numFmtId="0" fontId="9" fillId="0" borderId="56" xfId="0" applyFont="1" applyFill="1" applyBorder="1" applyAlignment="1">
      <alignment horizontal="center" vertical="center" textRotation="90"/>
    </xf>
    <xf numFmtId="0" fontId="2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7" fillId="0" borderId="18" xfId="0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textRotation="90"/>
    </xf>
    <xf numFmtId="0" fontId="7" fillId="0" borderId="55" xfId="0" applyFont="1" applyFill="1" applyBorder="1" applyAlignment="1">
      <alignment horizontal="center" vertical="center" textRotation="90"/>
    </xf>
    <xf numFmtId="0" fontId="7" fillId="0" borderId="56" xfId="0" applyFont="1" applyFill="1" applyBorder="1" applyAlignment="1">
      <alignment horizontal="center" vertical="center" textRotation="90"/>
    </xf>
    <xf numFmtId="0" fontId="5" fillId="0" borderId="34" xfId="0" applyFont="1" applyFill="1" applyBorder="1" applyAlignment="1">
      <alignment horizontal="center" vertical="center" textRotation="90"/>
    </xf>
    <xf numFmtId="0" fontId="5" fillId="0" borderId="23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8" xfId="0" applyFont="1" applyFill="1" applyBorder="1" applyAlignment="1">
      <alignment horizontal="center" vertical="center" textRotation="90"/>
    </xf>
    <xf numFmtId="0" fontId="4" fillId="0" borderId="58" xfId="0" applyFont="1" applyFill="1" applyBorder="1" applyAlignment="1">
      <alignment horizontal="center" vertical="center" textRotation="90"/>
    </xf>
    <xf numFmtId="0" fontId="4" fillId="0" borderId="25" xfId="0" applyFont="1" applyFill="1" applyBorder="1" applyAlignment="1">
      <alignment horizontal="center" vertical="center" textRotation="90"/>
    </xf>
    <xf numFmtId="0" fontId="4" fillId="0" borderId="62" xfId="0" applyFont="1" applyFill="1" applyBorder="1" applyAlignment="1">
      <alignment horizontal="center" vertical="center" textRotation="90"/>
    </xf>
    <xf numFmtId="0" fontId="9" fillId="0" borderId="70" xfId="0" applyFont="1" applyFill="1" applyBorder="1" applyAlignment="1">
      <alignment horizontal="center" vertical="center" textRotation="90"/>
    </xf>
    <xf numFmtId="0" fontId="9" fillId="0" borderId="69" xfId="0" applyFont="1" applyFill="1" applyBorder="1" applyAlignment="1">
      <alignment horizontal="center" vertical="center" textRotation="90"/>
    </xf>
    <xf numFmtId="0" fontId="9" fillId="0" borderId="24" xfId="0" applyFont="1" applyFill="1" applyBorder="1" applyAlignment="1">
      <alignment horizontal="center" vertical="center" textRotation="90"/>
    </xf>
    <xf numFmtId="0" fontId="9" fillId="0" borderId="20" xfId="0" applyFont="1" applyFill="1" applyBorder="1" applyAlignment="1">
      <alignment horizontal="center" vertical="center" textRotation="90"/>
    </xf>
    <xf numFmtId="0" fontId="4" fillId="0" borderId="3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39" xfId="0" applyFont="1" applyFill="1" applyBorder="1" applyAlignment="1">
      <alignment horizontal="center" vertical="center" textRotation="90" wrapText="1"/>
    </xf>
    <xf numFmtId="0" fontId="1" fillId="0" borderId="15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8" xfId="0" applyFont="1" applyFill="1" applyBorder="1" applyAlignment="1">
      <alignment horizontal="center" vertical="center" textRotation="90"/>
    </xf>
    <xf numFmtId="0" fontId="1" fillId="0" borderId="1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/>
    </xf>
    <xf numFmtId="0" fontId="17" fillId="0" borderId="5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71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9" fillId="0" borderId="65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164" fontId="9" fillId="0" borderId="40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64" fontId="9" fillId="0" borderId="41" xfId="0" applyNumberFormat="1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left" vertical="center" wrapText="1"/>
    </xf>
    <xf numFmtId="164" fontId="9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9" fontId="17" fillId="0" borderId="11" xfId="0" applyNumberFormat="1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8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9" fontId="17" fillId="0" borderId="28" xfId="0" applyNumberFormat="1" applyFont="1" applyFill="1" applyBorder="1" applyAlignment="1">
      <alignment horizontal="center" vertical="center"/>
    </xf>
    <xf numFmtId="9" fontId="17" fillId="0" borderId="29" xfId="0" applyNumberFormat="1" applyFont="1" applyFill="1" applyBorder="1" applyAlignment="1">
      <alignment horizontal="center" vertical="center"/>
    </xf>
    <xf numFmtId="9" fontId="17" fillId="0" borderId="30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6" xfId="0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67" xfId="0" applyFont="1" applyFill="1" applyBorder="1" applyAlignment="1">
      <alignment horizontal="center" vertical="center"/>
    </xf>
    <xf numFmtId="9" fontId="17" fillId="0" borderId="19" xfId="0" applyNumberFormat="1" applyFont="1" applyFill="1" applyBorder="1" applyAlignment="1">
      <alignment horizontal="center" vertical="center"/>
    </xf>
    <xf numFmtId="9" fontId="17" fillId="0" borderId="67" xfId="0" applyNumberFormat="1" applyFont="1" applyFill="1" applyBorder="1" applyAlignment="1">
      <alignment horizontal="center" vertical="center"/>
    </xf>
    <xf numFmtId="9" fontId="17" fillId="0" borderId="37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164" fontId="9" fillId="0" borderId="38" xfId="0" applyNumberFormat="1" applyFont="1" applyFill="1" applyBorder="1" applyAlignment="1">
      <alignment horizontal="center" vertical="center"/>
    </xf>
    <xf numFmtId="164" fontId="9" fillId="0" borderId="71" xfId="0" applyNumberFormat="1" applyFont="1" applyFill="1" applyBorder="1" applyAlignment="1">
      <alignment horizontal="center" vertical="center"/>
    </xf>
    <xf numFmtId="164" fontId="9" fillId="0" borderId="39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</cellXfs>
  <cellStyles count="2">
    <cellStyle name="Normale_Main Contract TTPU-Polito plan 13080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5"/>
  <sheetViews>
    <sheetView tabSelected="1" view="pageBreakPreview" zoomScale="80" zoomScaleNormal="115" zoomScaleSheetLayoutView="80" zoomScalePageLayoutView="115" workbookViewId="0">
      <selection activeCell="AB170" sqref="AB170"/>
    </sheetView>
  </sheetViews>
  <sheetFormatPr defaultColWidth="9.140625" defaultRowHeight="12.75" x14ac:dyDescent="0.2"/>
  <cols>
    <col min="1" max="1" width="5.7109375" style="1" customWidth="1"/>
    <col min="2" max="2" width="20.5703125" style="1" bestFit="1" customWidth="1"/>
    <col min="3" max="20" width="3.7109375" style="1" customWidth="1"/>
    <col min="21" max="33" width="3.7109375" style="4" customWidth="1"/>
    <col min="34" max="34" width="4.7109375" style="4" customWidth="1"/>
    <col min="35" max="54" width="3.7109375" style="4" customWidth="1"/>
    <col min="55" max="55" width="5.85546875" style="4" customWidth="1"/>
    <col min="56" max="56" width="4.28515625" style="4" customWidth="1"/>
    <col min="57" max="57" width="7.140625" style="4" customWidth="1"/>
    <col min="58" max="58" width="5" style="4" customWidth="1"/>
    <col min="59" max="59" width="7.140625" style="1" customWidth="1"/>
    <col min="60" max="60" width="5.28515625" style="1" customWidth="1"/>
    <col min="61" max="61" width="5" style="1" customWidth="1"/>
    <col min="62" max="16384" width="9.140625" style="1"/>
  </cols>
  <sheetData>
    <row r="1" spans="1:61" s="14" customFormat="1" ht="23.25" customHeight="1" x14ac:dyDescent="0.25">
      <c r="A1" s="503"/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  <c r="Q1" s="503"/>
      <c r="R1" s="503"/>
      <c r="S1" s="503"/>
      <c r="T1" s="503"/>
      <c r="U1" s="503"/>
      <c r="V1" s="503"/>
      <c r="W1" s="503"/>
      <c r="X1" s="503"/>
      <c r="Y1" s="503"/>
      <c r="Z1" s="503"/>
      <c r="AA1" s="503"/>
      <c r="AB1" s="503"/>
      <c r="AC1" s="503"/>
      <c r="AD1" s="503"/>
      <c r="AE1" s="503"/>
      <c r="AF1" s="503"/>
      <c r="AG1" s="503"/>
      <c r="AH1" s="503"/>
      <c r="AI1" s="503"/>
      <c r="AJ1" s="503"/>
      <c r="AK1" s="503"/>
      <c r="AL1" s="503"/>
      <c r="AM1" s="503"/>
      <c r="AN1" s="503"/>
      <c r="AO1" s="503"/>
      <c r="AP1" s="503"/>
      <c r="AQ1" s="503"/>
      <c r="AR1" s="503"/>
      <c r="AS1" s="503"/>
      <c r="AT1" s="503"/>
      <c r="AU1" s="503"/>
      <c r="AV1" s="503"/>
      <c r="AW1" s="503"/>
      <c r="AX1" s="503"/>
      <c r="AY1" s="503"/>
      <c r="AZ1" s="503"/>
      <c r="BA1" s="503"/>
      <c r="BB1" s="503"/>
      <c r="BC1" s="503"/>
      <c r="BD1" s="503"/>
      <c r="BE1" s="503"/>
      <c r="BF1" s="503"/>
      <c r="BG1" s="503"/>
      <c r="BH1" s="503"/>
      <c r="BI1" s="503"/>
    </row>
    <row r="2" spans="1:61" s="14" customFormat="1" ht="15.95" customHeight="1" x14ac:dyDescent="0.25">
      <c r="A2" s="141"/>
      <c r="B2" s="141"/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166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3"/>
      <c r="AZ2" s="13"/>
      <c r="BA2" s="13"/>
      <c r="BB2" s="13"/>
      <c r="BC2" s="13"/>
      <c r="BD2" s="13"/>
      <c r="BE2" s="504"/>
      <c r="BF2" s="505"/>
      <c r="BG2" s="13"/>
      <c r="BH2" s="13"/>
      <c r="BI2" s="13"/>
    </row>
    <row r="3" spans="1:61" s="14" customFormat="1" ht="21" customHeight="1" x14ac:dyDescent="0.25"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35"/>
      <c r="O3" s="35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35"/>
      <c r="AQ3" s="35"/>
      <c r="AR3" s="35"/>
      <c r="AS3" s="35"/>
      <c r="AT3" s="35"/>
      <c r="AU3" s="35"/>
      <c r="AV3" s="35"/>
      <c r="AW3" s="35"/>
      <c r="AX3" s="35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</row>
    <row r="4" spans="1:61" s="18" customFormat="1" ht="15.95" customHeight="1" x14ac:dyDescent="0.25">
      <c r="C4" s="525"/>
      <c r="D4" s="525"/>
      <c r="E4" s="525"/>
      <c r="F4" s="525"/>
      <c r="G4" s="525"/>
      <c r="H4" s="525"/>
      <c r="I4" s="525"/>
      <c r="J4" s="525"/>
      <c r="K4" s="525"/>
      <c r="L4" s="525"/>
      <c r="M4" s="525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</row>
    <row r="5" spans="1:61" s="18" customFormat="1" ht="19.5" customHeight="1" x14ac:dyDescent="0.25"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14"/>
      <c r="P5" s="167"/>
      <c r="Q5" s="126"/>
      <c r="R5" s="126"/>
      <c r="S5" s="126"/>
      <c r="T5" s="126"/>
      <c r="U5" s="126"/>
      <c r="V5" s="126"/>
      <c r="W5" s="126"/>
      <c r="X5" s="126"/>
      <c r="Y5" s="192"/>
      <c r="Z5" s="126"/>
      <c r="AA5" s="193"/>
      <c r="AB5" s="126"/>
      <c r="AC5" s="167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67"/>
      <c r="AP5" s="14"/>
      <c r="AQ5" s="14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</row>
    <row r="6" spans="1:61" s="18" customFormat="1" ht="19.5" customHeight="1" x14ac:dyDescent="0.25">
      <c r="C6" s="525"/>
      <c r="D6" s="525"/>
      <c r="E6" s="525"/>
      <c r="F6" s="525"/>
      <c r="G6" s="525"/>
      <c r="H6" s="525"/>
      <c r="I6" s="525"/>
      <c r="J6" s="525"/>
      <c r="K6" s="525"/>
      <c r="L6" s="525"/>
      <c r="M6" s="525"/>
      <c r="O6" s="14"/>
      <c r="P6" s="218" t="s">
        <v>242</v>
      </c>
      <c r="Q6" s="219"/>
      <c r="R6" s="219"/>
      <c r="S6" s="219"/>
      <c r="T6" s="219"/>
      <c r="U6" s="219"/>
      <c r="V6" s="218"/>
      <c r="W6" s="218"/>
      <c r="X6" s="218"/>
      <c r="Y6" s="218"/>
      <c r="Z6" s="126"/>
      <c r="AA6" s="126"/>
      <c r="AB6" s="126"/>
      <c r="AC6" s="167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67"/>
      <c r="AP6" s="14"/>
      <c r="AQ6" s="14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</row>
    <row r="7" spans="1:61" s="18" customFormat="1" ht="19.5" customHeight="1" x14ac:dyDescent="0.25"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P7" s="194"/>
      <c r="Q7" s="194"/>
      <c r="R7" s="126"/>
      <c r="S7" s="126"/>
      <c r="T7" s="126"/>
      <c r="U7" s="126"/>
      <c r="V7" s="126"/>
      <c r="W7" s="126"/>
      <c r="X7" s="126"/>
      <c r="Y7" s="167"/>
      <c r="Z7" s="126"/>
      <c r="AA7" s="126"/>
      <c r="AB7" s="126"/>
      <c r="AC7" s="167"/>
      <c r="AD7" s="126"/>
      <c r="AE7" s="126"/>
      <c r="AF7" s="195"/>
      <c r="AG7" s="126"/>
      <c r="AH7" s="126"/>
      <c r="AI7" s="167"/>
      <c r="AJ7" s="167"/>
      <c r="AK7" s="126"/>
      <c r="AL7" s="126"/>
      <c r="AM7" s="126"/>
      <c r="AN7" s="126"/>
      <c r="AO7" s="167"/>
      <c r="AP7" s="14"/>
      <c r="AQ7" s="14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</row>
    <row r="8" spans="1:61" s="18" customFormat="1" ht="19.5" customHeight="1" x14ac:dyDescent="0.25"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O8" s="33"/>
      <c r="P8" s="194"/>
      <c r="Q8" s="194"/>
      <c r="R8" s="126"/>
      <c r="S8" s="126"/>
      <c r="T8" s="126"/>
      <c r="U8" s="126"/>
      <c r="V8" s="126"/>
      <c r="W8" s="126"/>
      <c r="X8" s="126"/>
      <c r="Y8" s="167"/>
      <c r="Z8" s="126"/>
      <c r="AA8" s="126"/>
      <c r="AB8" s="126"/>
      <c r="AC8" s="167"/>
      <c r="AD8" s="126"/>
      <c r="AE8" s="126"/>
      <c r="AF8" s="195"/>
      <c r="AG8" s="126"/>
      <c r="AH8" s="126"/>
      <c r="AI8" s="126"/>
      <c r="AJ8" s="126"/>
      <c r="AK8" s="126"/>
      <c r="AL8" s="126"/>
      <c r="AM8" s="126"/>
      <c r="AN8" s="126"/>
      <c r="AO8" s="167"/>
      <c r="AP8" s="14"/>
      <c r="AQ8" s="14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</row>
    <row r="9" spans="1:61" s="18" customFormat="1" ht="84" customHeight="1" x14ac:dyDescent="0.25"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</row>
    <row r="10" spans="1:61" s="18" customFormat="1" ht="15.95" customHeight="1" x14ac:dyDescent="0.25">
      <c r="L10" s="32"/>
    </row>
    <row r="11" spans="1:61" s="18" customFormat="1" ht="20.25" customHeight="1" thickBot="1" x14ac:dyDescent="0.3">
      <c r="A11" s="506" t="s">
        <v>156</v>
      </c>
      <c r="B11" s="506"/>
      <c r="C11" s="506"/>
      <c r="D11" s="506"/>
      <c r="E11" s="506"/>
      <c r="F11" s="506"/>
      <c r="G11" s="506"/>
      <c r="H11" s="506"/>
      <c r="I11" s="506"/>
      <c r="J11" s="506"/>
      <c r="K11" s="506"/>
      <c r="L11" s="506"/>
      <c r="M11" s="506"/>
      <c r="N11" s="506"/>
      <c r="O11" s="506"/>
      <c r="P11" s="506"/>
      <c r="Q11" s="506"/>
      <c r="R11" s="506"/>
      <c r="S11" s="506"/>
      <c r="T11" s="506"/>
      <c r="U11" s="506"/>
      <c r="V11" s="506"/>
      <c r="W11" s="506"/>
      <c r="X11" s="506"/>
      <c r="Y11" s="506"/>
      <c r="Z11" s="506"/>
      <c r="AA11" s="506"/>
      <c r="AB11" s="506"/>
      <c r="AC11" s="506"/>
      <c r="AD11" s="506"/>
      <c r="AE11" s="506"/>
      <c r="AF11" s="506"/>
      <c r="AG11" s="506"/>
      <c r="AH11" s="506"/>
      <c r="AI11" s="506"/>
      <c r="AJ11" s="506"/>
      <c r="AK11" s="506"/>
      <c r="AL11" s="506"/>
      <c r="AM11" s="506"/>
      <c r="AN11" s="506"/>
      <c r="AO11" s="506"/>
      <c r="AP11" s="506"/>
      <c r="AQ11" s="506"/>
      <c r="AR11" s="506"/>
      <c r="AS11" s="506"/>
      <c r="AT11" s="506"/>
      <c r="AU11" s="506"/>
      <c r="AV11" s="506"/>
      <c r="AW11" s="506"/>
      <c r="AX11" s="506"/>
      <c r="AY11" s="506"/>
      <c r="AZ11" s="506"/>
      <c r="BA11" s="506"/>
      <c r="BB11" s="506"/>
      <c r="BC11" s="506"/>
      <c r="BD11" s="506"/>
      <c r="BE11" s="506"/>
      <c r="BF11" s="506"/>
      <c r="BG11" s="506"/>
      <c r="BH11" s="506"/>
      <c r="BI11" s="506"/>
    </row>
    <row r="12" spans="1:61" s="3" customFormat="1" ht="15.95" customHeight="1" thickBot="1" x14ac:dyDescent="0.3">
      <c r="A12" s="389" t="s">
        <v>158</v>
      </c>
      <c r="B12" s="390"/>
      <c r="C12" s="507" t="s">
        <v>157</v>
      </c>
      <c r="D12" s="475"/>
      <c r="E12" s="475"/>
      <c r="F12" s="475"/>
      <c r="G12" s="475"/>
      <c r="H12" s="475"/>
      <c r="I12" s="475"/>
      <c r="J12" s="475"/>
      <c r="K12" s="475"/>
      <c r="L12" s="475"/>
      <c r="M12" s="475"/>
      <c r="N12" s="475"/>
      <c r="O12" s="475"/>
      <c r="P12" s="475"/>
      <c r="Q12" s="475"/>
      <c r="R12" s="475"/>
      <c r="S12" s="475"/>
      <c r="T12" s="475"/>
      <c r="U12" s="475"/>
      <c r="V12" s="475"/>
      <c r="W12" s="475"/>
      <c r="X12" s="475"/>
      <c r="Y12" s="475"/>
      <c r="Z12" s="475"/>
      <c r="AA12" s="475"/>
      <c r="AB12" s="475"/>
      <c r="AC12" s="475"/>
      <c r="AD12" s="475"/>
      <c r="AE12" s="475"/>
      <c r="AF12" s="475"/>
      <c r="AG12" s="475"/>
      <c r="AH12" s="475"/>
      <c r="AI12" s="475"/>
      <c r="AJ12" s="475"/>
      <c r="AK12" s="475"/>
      <c r="AL12" s="475"/>
      <c r="AM12" s="475"/>
      <c r="AN12" s="475"/>
      <c r="AO12" s="475"/>
      <c r="AP12" s="475"/>
      <c r="AQ12" s="475"/>
      <c r="AR12" s="475"/>
      <c r="AS12" s="475"/>
      <c r="AT12" s="475"/>
      <c r="AU12" s="475"/>
      <c r="AV12" s="475"/>
      <c r="AW12" s="475"/>
      <c r="AX12" s="475"/>
      <c r="AY12" s="475"/>
      <c r="AZ12" s="475"/>
      <c r="BA12" s="475"/>
      <c r="BB12" s="508"/>
      <c r="BC12" s="513" t="s">
        <v>159</v>
      </c>
      <c r="BD12" s="514"/>
      <c r="BE12" s="514"/>
      <c r="BF12" s="514"/>
      <c r="BG12" s="515"/>
      <c r="BH12" s="516" t="s">
        <v>165</v>
      </c>
      <c r="BI12" s="519" t="s">
        <v>166</v>
      </c>
    </row>
    <row r="13" spans="1:61" s="3" customFormat="1" ht="15.95" customHeight="1" thickBot="1" x14ac:dyDescent="0.3">
      <c r="A13" s="391"/>
      <c r="B13" s="392"/>
      <c r="C13" s="509"/>
      <c r="D13" s="379"/>
      <c r="E13" s="379"/>
      <c r="F13" s="379"/>
      <c r="G13" s="379"/>
      <c r="H13" s="379"/>
      <c r="I13" s="379"/>
      <c r="J13" s="379"/>
      <c r="K13" s="379"/>
      <c r="L13" s="379"/>
      <c r="M13" s="379"/>
      <c r="N13" s="379"/>
      <c r="O13" s="379"/>
      <c r="P13" s="379"/>
      <c r="Q13" s="379"/>
      <c r="R13" s="379"/>
      <c r="S13" s="379"/>
      <c r="T13" s="379"/>
      <c r="U13" s="379"/>
      <c r="V13" s="379"/>
      <c r="W13" s="379"/>
      <c r="X13" s="379"/>
      <c r="Y13" s="379"/>
      <c r="Z13" s="379"/>
      <c r="AA13" s="379"/>
      <c r="AB13" s="379"/>
      <c r="AC13" s="379"/>
      <c r="AD13" s="379"/>
      <c r="AE13" s="379"/>
      <c r="AF13" s="379"/>
      <c r="AG13" s="379"/>
      <c r="AH13" s="379"/>
      <c r="AI13" s="379"/>
      <c r="AJ13" s="379"/>
      <c r="AK13" s="379"/>
      <c r="AL13" s="379"/>
      <c r="AM13" s="379"/>
      <c r="AN13" s="379"/>
      <c r="AO13" s="379"/>
      <c r="AP13" s="379"/>
      <c r="AQ13" s="379"/>
      <c r="AR13" s="379"/>
      <c r="AS13" s="379"/>
      <c r="AT13" s="379"/>
      <c r="AU13" s="379"/>
      <c r="AV13" s="379"/>
      <c r="AW13" s="379"/>
      <c r="AX13" s="379"/>
      <c r="AY13" s="379"/>
      <c r="AZ13" s="379"/>
      <c r="BA13" s="379"/>
      <c r="BB13" s="510"/>
      <c r="BC13" s="522" t="s">
        <v>161</v>
      </c>
      <c r="BD13" s="490" t="s">
        <v>160</v>
      </c>
      <c r="BE13" s="491"/>
      <c r="BF13" s="491"/>
      <c r="BG13" s="492"/>
      <c r="BH13" s="517"/>
      <c r="BI13" s="520"/>
    </row>
    <row r="14" spans="1:61" s="3" customFormat="1" ht="15.95" customHeight="1" x14ac:dyDescent="0.2">
      <c r="A14" s="391"/>
      <c r="B14" s="392"/>
      <c r="C14" s="509"/>
      <c r="D14" s="379"/>
      <c r="E14" s="379"/>
      <c r="F14" s="379"/>
      <c r="G14" s="379"/>
      <c r="H14" s="379"/>
      <c r="I14" s="379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79"/>
      <c r="AL14" s="379"/>
      <c r="AM14" s="379"/>
      <c r="AN14" s="379"/>
      <c r="AO14" s="379"/>
      <c r="AP14" s="379"/>
      <c r="AQ14" s="379"/>
      <c r="AR14" s="379"/>
      <c r="AS14" s="379"/>
      <c r="AT14" s="379"/>
      <c r="AU14" s="379"/>
      <c r="AV14" s="379"/>
      <c r="AW14" s="379"/>
      <c r="AX14" s="379"/>
      <c r="AY14" s="379"/>
      <c r="AZ14" s="379"/>
      <c r="BA14" s="379"/>
      <c r="BB14" s="510"/>
      <c r="BC14" s="523"/>
      <c r="BD14" s="493" t="s">
        <v>162</v>
      </c>
      <c r="BE14" s="496" t="s">
        <v>188</v>
      </c>
      <c r="BF14" s="496" t="s">
        <v>163</v>
      </c>
      <c r="BG14" s="496" t="s">
        <v>164</v>
      </c>
      <c r="BH14" s="517"/>
      <c r="BI14" s="520"/>
    </row>
    <row r="15" spans="1:61" s="3" customFormat="1" ht="15.95" customHeight="1" thickBot="1" x14ac:dyDescent="0.25">
      <c r="A15" s="391"/>
      <c r="B15" s="392"/>
      <c r="C15" s="511"/>
      <c r="D15" s="377"/>
      <c r="E15" s="377"/>
      <c r="F15" s="377"/>
      <c r="G15" s="377"/>
      <c r="H15" s="377"/>
      <c r="I15" s="377"/>
      <c r="J15" s="377"/>
      <c r="K15" s="377"/>
      <c r="L15" s="377"/>
      <c r="M15" s="377"/>
      <c r="N15" s="377"/>
      <c r="O15" s="377"/>
      <c r="P15" s="377"/>
      <c r="Q15" s="377"/>
      <c r="R15" s="377"/>
      <c r="S15" s="377"/>
      <c r="T15" s="377"/>
      <c r="U15" s="377"/>
      <c r="V15" s="377"/>
      <c r="W15" s="377"/>
      <c r="X15" s="377"/>
      <c r="Y15" s="377"/>
      <c r="Z15" s="377"/>
      <c r="AA15" s="377"/>
      <c r="AB15" s="377"/>
      <c r="AC15" s="377"/>
      <c r="AD15" s="377"/>
      <c r="AE15" s="377"/>
      <c r="AF15" s="377"/>
      <c r="AG15" s="377"/>
      <c r="AH15" s="377"/>
      <c r="AI15" s="377"/>
      <c r="AJ15" s="377"/>
      <c r="AK15" s="377"/>
      <c r="AL15" s="377"/>
      <c r="AM15" s="377"/>
      <c r="AN15" s="377"/>
      <c r="AO15" s="377"/>
      <c r="AP15" s="377"/>
      <c r="AQ15" s="377"/>
      <c r="AR15" s="377"/>
      <c r="AS15" s="377"/>
      <c r="AT15" s="377"/>
      <c r="AU15" s="377"/>
      <c r="AV15" s="377"/>
      <c r="AW15" s="377"/>
      <c r="AX15" s="377"/>
      <c r="AY15" s="377"/>
      <c r="AZ15" s="377"/>
      <c r="BA15" s="377"/>
      <c r="BB15" s="512"/>
      <c r="BC15" s="523"/>
      <c r="BD15" s="494"/>
      <c r="BE15" s="497"/>
      <c r="BF15" s="497"/>
      <c r="BG15" s="497"/>
      <c r="BH15" s="517"/>
      <c r="BI15" s="520"/>
    </row>
    <row r="16" spans="1:61" s="3" customFormat="1" ht="15.95" customHeight="1" x14ac:dyDescent="0.2">
      <c r="A16" s="391"/>
      <c r="B16" s="392"/>
      <c r="C16" s="499" t="s">
        <v>53</v>
      </c>
      <c r="D16" s="500"/>
      <c r="E16" s="500"/>
      <c r="F16" s="500"/>
      <c r="G16" s="501"/>
      <c r="H16" s="502" t="s">
        <v>54</v>
      </c>
      <c r="I16" s="500"/>
      <c r="J16" s="500"/>
      <c r="K16" s="501"/>
      <c r="L16" s="500" t="s">
        <v>55</v>
      </c>
      <c r="M16" s="500"/>
      <c r="N16" s="500"/>
      <c r="O16" s="500"/>
      <c r="P16" s="501"/>
      <c r="Q16" s="502" t="s">
        <v>56</v>
      </c>
      <c r="R16" s="500"/>
      <c r="S16" s="500"/>
      <c r="T16" s="501"/>
      <c r="U16" s="260" t="s">
        <v>57</v>
      </c>
      <c r="V16" s="261"/>
      <c r="W16" s="261"/>
      <c r="X16" s="261"/>
      <c r="Y16" s="262"/>
      <c r="Z16" s="260" t="s">
        <v>58</v>
      </c>
      <c r="AA16" s="261"/>
      <c r="AB16" s="261"/>
      <c r="AC16" s="261"/>
      <c r="AD16" s="260" t="s">
        <v>59</v>
      </c>
      <c r="AE16" s="261"/>
      <c r="AF16" s="261"/>
      <c r="AG16" s="261"/>
      <c r="AH16" s="262"/>
      <c r="AI16" s="502" t="s">
        <v>60</v>
      </c>
      <c r="AJ16" s="500"/>
      <c r="AK16" s="500"/>
      <c r="AL16" s="501"/>
      <c r="AM16" s="261" t="s">
        <v>61</v>
      </c>
      <c r="AN16" s="261"/>
      <c r="AO16" s="261"/>
      <c r="AP16" s="262"/>
      <c r="AQ16" s="260" t="s">
        <v>62</v>
      </c>
      <c r="AR16" s="261"/>
      <c r="AS16" s="261"/>
      <c r="AT16" s="262"/>
      <c r="AU16" s="260" t="s">
        <v>63</v>
      </c>
      <c r="AV16" s="261"/>
      <c r="AW16" s="261"/>
      <c r="AX16" s="262"/>
      <c r="AY16" s="260" t="s">
        <v>64</v>
      </c>
      <c r="AZ16" s="261"/>
      <c r="BA16" s="261"/>
      <c r="BB16" s="265"/>
      <c r="BC16" s="523"/>
      <c r="BD16" s="494"/>
      <c r="BE16" s="497"/>
      <c r="BF16" s="497"/>
      <c r="BG16" s="497"/>
      <c r="BH16" s="517"/>
      <c r="BI16" s="520"/>
    </row>
    <row r="17" spans="1:66" s="3" customFormat="1" ht="15.95" customHeight="1" thickBot="1" x14ac:dyDescent="0.25">
      <c r="A17" s="391"/>
      <c r="B17" s="392"/>
      <c r="C17" s="168">
        <v>1</v>
      </c>
      <c r="D17" s="154">
        <v>2</v>
      </c>
      <c r="E17" s="154">
        <v>3</v>
      </c>
      <c r="F17" s="154">
        <v>4</v>
      </c>
      <c r="G17" s="154">
        <v>5</v>
      </c>
      <c r="H17" s="154">
        <v>6</v>
      </c>
      <c r="I17" s="154">
        <v>7</v>
      </c>
      <c r="J17" s="154">
        <v>8</v>
      </c>
      <c r="K17" s="154">
        <v>9</v>
      </c>
      <c r="L17" s="154">
        <v>10</v>
      </c>
      <c r="M17" s="154">
        <v>11</v>
      </c>
      <c r="N17" s="154">
        <v>12</v>
      </c>
      <c r="O17" s="154">
        <v>13</v>
      </c>
      <c r="P17" s="154">
        <v>14</v>
      </c>
      <c r="Q17" s="154">
        <v>15</v>
      </c>
      <c r="R17" s="154">
        <v>16</v>
      </c>
      <c r="S17" s="154">
        <v>17</v>
      </c>
      <c r="T17" s="154">
        <v>18</v>
      </c>
      <c r="U17" s="154">
        <v>19</v>
      </c>
      <c r="V17" s="154">
        <v>20</v>
      </c>
      <c r="W17" s="154">
        <v>21</v>
      </c>
      <c r="X17" s="154">
        <v>22</v>
      </c>
      <c r="Y17" s="154">
        <v>23</v>
      </c>
      <c r="Z17" s="154">
        <v>24</v>
      </c>
      <c r="AA17" s="154">
        <v>25</v>
      </c>
      <c r="AB17" s="154">
        <v>26</v>
      </c>
      <c r="AC17" s="154">
        <v>27</v>
      </c>
      <c r="AD17" s="154">
        <v>28</v>
      </c>
      <c r="AE17" s="154">
        <v>29</v>
      </c>
      <c r="AF17" s="154">
        <v>30</v>
      </c>
      <c r="AG17" s="154">
        <v>31</v>
      </c>
      <c r="AH17" s="154">
        <v>32</v>
      </c>
      <c r="AI17" s="154">
        <v>33</v>
      </c>
      <c r="AJ17" s="154">
        <v>34</v>
      </c>
      <c r="AK17" s="154">
        <v>35</v>
      </c>
      <c r="AL17" s="154">
        <v>36</v>
      </c>
      <c r="AM17" s="154">
        <v>37</v>
      </c>
      <c r="AN17" s="154">
        <v>38</v>
      </c>
      <c r="AO17" s="154">
        <v>39</v>
      </c>
      <c r="AP17" s="154">
        <v>40</v>
      </c>
      <c r="AQ17" s="154">
        <v>41</v>
      </c>
      <c r="AR17" s="154">
        <v>42</v>
      </c>
      <c r="AS17" s="154">
        <v>43</v>
      </c>
      <c r="AT17" s="154">
        <v>44</v>
      </c>
      <c r="AU17" s="154">
        <v>45</v>
      </c>
      <c r="AV17" s="154">
        <v>46</v>
      </c>
      <c r="AW17" s="154">
        <v>47</v>
      </c>
      <c r="AX17" s="154">
        <v>48</v>
      </c>
      <c r="AY17" s="154">
        <v>49</v>
      </c>
      <c r="AZ17" s="154">
        <v>50</v>
      </c>
      <c r="BA17" s="154">
        <v>51</v>
      </c>
      <c r="BB17" s="165">
        <v>52</v>
      </c>
      <c r="BC17" s="524"/>
      <c r="BD17" s="495"/>
      <c r="BE17" s="498"/>
      <c r="BF17" s="498"/>
      <c r="BG17" s="498"/>
      <c r="BH17" s="518"/>
      <c r="BI17" s="521"/>
    </row>
    <row r="18" spans="1:66" s="2" customFormat="1" ht="15.95" customHeight="1" thickBot="1" x14ac:dyDescent="0.3">
      <c r="A18" s="297">
        <v>1</v>
      </c>
      <c r="B18" s="295"/>
      <c r="C18" s="132" t="s">
        <v>181</v>
      </c>
      <c r="D18" s="132"/>
      <c r="E18" s="132"/>
      <c r="F18" s="132"/>
      <c r="G18" s="132"/>
      <c r="H18" s="132" t="s">
        <v>181</v>
      </c>
      <c r="I18" s="132"/>
      <c r="J18" s="132"/>
      <c r="K18" s="132"/>
      <c r="L18" s="132"/>
      <c r="M18" s="132"/>
      <c r="N18" s="169" t="s">
        <v>181</v>
      </c>
      <c r="O18" s="132"/>
      <c r="P18" s="132"/>
      <c r="Q18" s="132"/>
      <c r="R18" s="132"/>
      <c r="S18" s="132"/>
      <c r="T18" s="132" t="s">
        <v>9</v>
      </c>
      <c r="U18" s="132" t="s">
        <v>9</v>
      </c>
      <c r="V18" s="132" t="s">
        <v>20</v>
      </c>
      <c r="W18" s="132" t="s">
        <v>0</v>
      </c>
      <c r="X18" s="132" t="s">
        <v>0</v>
      </c>
      <c r="Y18" s="132" t="s">
        <v>0</v>
      </c>
      <c r="Z18" s="132"/>
      <c r="AA18" s="132"/>
      <c r="AB18" s="132"/>
      <c r="AC18" s="132"/>
      <c r="AD18" s="132"/>
      <c r="AE18" s="132" t="s">
        <v>181</v>
      </c>
      <c r="AF18" s="132"/>
      <c r="AG18" s="132"/>
      <c r="AH18" s="132"/>
      <c r="AI18" s="132"/>
      <c r="AJ18" s="132"/>
      <c r="AK18" s="132" t="s">
        <v>181</v>
      </c>
      <c r="AL18" s="132"/>
      <c r="AM18" s="132"/>
      <c r="AN18" s="132"/>
      <c r="AO18" s="132"/>
      <c r="AP18" s="132" t="s">
        <v>20</v>
      </c>
      <c r="AQ18" s="132" t="s">
        <v>20</v>
      </c>
      <c r="AR18" s="132" t="s">
        <v>0</v>
      </c>
      <c r="AS18" s="132" t="s">
        <v>0</v>
      </c>
      <c r="AT18" s="132" t="s">
        <v>9</v>
      </c>
      <c r="AU18" s="132" t="s">
        <v>9</v>
      </c>
      <c r="AV18" s="132" t="s">
        <v>9</v>
      </c>
      <c r="AW18" s="132" t="s">
        <v>9</v>
      </c>
      <c r="AX18" s="132" t="s">
        <v>9</v>
      </c>
      <c r="AY18" s="132" t="s">
        <v>9</v>
      </c>
      <c r="AZ18" s="132" t="s">
        <v>9</v>
      </c>
      <c r="BA18" s="132" t="s">
        <v>9</v>
      </c>
      <c r="BB18" s="133" t="s">
        <v>9</v>
      </c>
      <c r="BC18" s="137">
        <f>SUM(BD18:BG18)</f>
        <v>41</v>
      </c>
      <c r="BD18" s="92">
        <f>COUNTIF(C18:BB18,"")</f>
        <v>28</v>
      </c>
      <c r="BE18" s="93">
        <v>13</v>
      </c>
      <c r="BF18" s="93">
        <f>COUNTIF(C18:BB18,"I")</f>
        <v>0</v>
      </c>
      <c r="BG18" s="149">
        <f>COUNTIF(C18:BB18,"F")</f>
        <v>0</v>
      </c>
      <c r="BH18" s="94">
        <f>COUNTIF(C18:BB18,"H")</f>
        <v>11</v>
      </c>
      <c r="BI18" s="162">
        <f>SUM(BD18:BH18)</f>
        <v>52</v>
      </c>
    </row>
    <row r="19" spans="1:66" s="2" customFormat="1" ht="15.95" customHeight="1" thickBot="1" x14ac:dyDescent="0.3">
      <c r="A19" s="393">
        <v>2</v>
      </c>
      <c r="B19" s="244"/>
      <c r="C19" s="131" t="s">
        <v>189</v>
      </c>
      <c r="D19" s="134"/>
      <c r="E19" s="134"/>
      <c r="F19" s="136"/>
      <c r="G19" s="136"/>
      <c r="H19" s="134"/>
      <c r="I19" s="136"/>
      <c r="J19" s="136"/>
      <c r="K19" s="136"/>
      <c r="L19" s="136"/>
      <c r="M19" s="136"/>
      <c r="N19" s="88"/>
      <c r="O19" s="136"/>
      <c r="P19" s="136"/>
      <c r="Q19" s="134"/>
      <c r="R19" s="134" t="s">
        <v>0</v>
      </c>
      <c r="S19" s="134" t="s">
        <v>20</v>
      </c>
      <c r="T19" s="134" t="s">
        <v>9</v>
      </c>
      <c r="U19" s="134" t="s">
        <v>9</v>
      </c>
      <c r="V19" s="134" t="s">
        <v>0</v>
      </c>
      <c r="W19" s="134" t="s">
        <v>0</v>
      </c>
      <c r="X19" s="134" t="s">
        <v>0</v>
      </c>
      <c r="Y19" s="134" t="s">
        <v>0</v>
      </c>
      <c r="Z19" s="134"/>
      <c r="AA19" s="134"/>
      <c r="AB19" s="134"/>
      <c r="AC19" s="136"/>
      <c r="AD19" s="136"/>
      <c r="AE19" s="134"/>
      <c r="AF19" s="136"/>
      <c r="AG19" s="136"/>
      <c r="AH19" s="136"/>
      <c r="AI19" s="136"/>
      <c r="AJ19" s="136"/>
      <c r="AK19" s="134"/>
      <c r="AL19" s="136"/>
      <c r="AM19" s="136"/>
      <c r="AN19" s="134" t="s">
        <v>0</v>
      </c>
      <c r="AO19" s="134" t="s">
        <v>0</v>
      </c>
      <c r="AP19" s="134" t="s">
        <v>0</v>
      </c>
      <c r="AQ19" s="134" t="s">
        <v>0</v>
      </c>
      <c r="AR19" s="134" t="s">
        <v>20</v>
      </c>
      <c r="AS19" s="134" t="s">
        <v>20</v>
      </c>
      <c r="AT19" s="134" t="s">
        <v>9</v>
      </c>
      <c r="AU19" s="134" t="s">
        <v>9</v>
      </c>
      <c r="AV19" s="134" t="s">
        <v>9</v>
      </c>
      <c r="AW19" s="134" t="s">
        <v>9</v>
      </c>
      <c r="AX19" s="134" t="s">
        <v>9</v>
      </c>
      <c r="AY19" s="134" t="s">
        <v>9</v>
      </c>
      <c r="AZ19" s="134" t="s">
        <v>9</v>
      </c>
      <c r="BA19" s="134" t="s">
        <v>9</v>
      </c>
      <c r="BB19" s="150" t="s">
        <v>9</v>
      </c>
      <c r="BC19" s="148">
        <f>SUM(BD19:BG19)</f>
        <v>41</v>
      </c>
      <c r="BD19" s="164">
        <f>COUNTIF(C19:BB19,"")</f>
        <v>28</v>
      </c>
      <c r="BE19" s="149">
        <v>13</v>
      </c>
      <c r="BF19" s="149">
        <f>COUNTIF(C19:BB19,"I")</f>
        <v>0</v>
      </c>
      <c r="BG19" s="149">
        <f>COUNTIF(C19:BB19,"F")</f>
        <v>0</v>
      </c>
      <c r="BH19" s="94">
        <f>COUNTIF(C19:BB19,"H")</f>
        <v>11</v>
      </c>
      <c r="BI19" s="140">
        <f>SUM(BD19:BH19)</f>
        <v>52</v>
      </c>
    </row>
    <row r="20" spans="1:66" s="2" customFormat="1" ht="15.95" customHeight="1" x14ac:dyDescent="0.25">
      <c r="A20" s="393">
        <v>3</v>
      </c>
      <c r="B20" s="244"/>
      <c r="C20" s="131" t="s">
        <v>189</v>
      </c>
      <c r="D20" s="134"/>
      <c r="E20" s="134"/>
      <c r="F20" s="136"/>
      <c r="G20" s="136"/>
      <c r="H20" s="134"/>
      <c r="I20" s="136"/>
      <c r="J20" s="136"/>
      <c r="K20" s="136"/>
      <c r="L20" s="136"/>
      <c r="M20" s="136"/>
      <c r="N20" s="88"/>
      <c r="O20" s="136"/>
      <c r="P20" s="136"/>
      <c r="Q20" s="134"/>
      <c r="R20" s="134" t="s">
        <v>0</v>
      </c>
      <c r="S20" s="134" t="s">
        <v>20</v>
      </c>
      <c r="T20" s="134" t="s">
        <v>9</v>
      </c>
      <c r="U20" s="134" t="s">
        <v>9</v>
      </c>
      <c r="V20" s="134" t="s">
        <v>0</v>
      </c>
      <c r="W20" s="134" t="s">
        <v>0</v>
      </c>
      <c r="X20" s="134" t="s">
        <v>0</v>
      </c>
      <c r="Y20" s="134" t="s">
        <v>0</v>
      </c>
      <c r="Z20" s="134"/>
      <c r="AA20" s="134"/>
      <c r="AB20" s="134"/>
      <c r="AC20" s="136"/>
      <c r="AD20" s="136"/>
      <c r="AE20" s="134"/>
      <c r="AF20" s="136"/>
      <c r="AG20" s="136"/>
      <c r="AH20" s="136"/>
      <c r="AI20" s="136"/>
      <c r="AJ20" s="136"/>
      <c r="AK20" s="134"/>
      <c r="AL20" s="136"/>
      <c r="AM20" s="136"/>
      <c r="AN20" s="134" t="s">
        <v>0</v>
      </c>
      <c r="AO20" s="134" t="s">
        <v>0</v>
      </c>
      <c r="AP20" s="134" t="s">
        <v>0</v>
      </c>
      <c r="AQ20" s="134" t="s">
        <v>0</v>
      </c>
      <c r="AR20" s="134" t="s">
        <v>20</v>
      </c>
      <c r="AS20" s="134" t="s">
        <v>20</v>
      </c>
      <c r="AT20" s="134" t="s">
        <v>9</v>
      </c>
      <c r="AU20" s="134" t="s">
        <v>9</v>
      </c>
      <c r="AV20" s="134" t="s">
        <v>9</v>
      </c>
      <c r="AW20" s="134" t="s">
        <v>9</v>
      </c>
      <c r="AX20" s="134" t="s">
        <v>9</v>
      </c>
      <c r="AY20" s="134" t="s">
        <v>9</v>
      </c>
      <c r="AZ20" s="134" t="s">
        <v>9</v>
      </c>
      <c r="BA20" s="134" t="s">
        <v>9</v>
      </c>
      <c r="BB20" s="150" t="s">
        <v>9</v>
      </c>
      <c r="BC20" s="152">
        <f>SUM(BD20:BG20)</f>
        <v>41</v>
      </c>
      <c r="BD20" s="135">
        <f>COUNTIF(C20:BB20,"")</f>
        <v>28</v>
      </c>
      <c r="BE20" s="136">
        <v>13</v>
      </c>
      <c r="BF20" s="136">
        <f>COUNTIF(C20:BB20,"I")</f>
        <v>0</v>
      </c>
      <c r="BG20" s="136">
        <f>COUNTIF(C20:BB20,"F")</f>
        <v>0</v>
      </c>
      <c r="BH20" s="94">
        <f>COUNTIF(C20:BB20,"H")</f>
        <v>11</v>
      </c>
      <c r="BI20" s="159">
        <f>SUM(BD20:BH20)</f>
        <v>52</v>
      </c>
    </row>
    <row r="21" spans="1:66" s="2" customFormat="1" ht="15.95" customHeight="1" thickBot="1" x14ac:dyDescent="0.3">
      <c r="A21" s="394">
        <v>4</v>
      </c>
      <c r="B21" s="273"/>
      <c r="C21" s="160" t="s">
        <v>189</v>
      </c>
      <c r="D21" s="156"/>
      <c r="E21" s="156"/>
      <c r="F21" s="15"/>
      <c r="G21" s="15"/>
      <c r="H21" s="155"/>
      <c r="I21" s="15"/>
      <c r="J21" s="15"/>
      <c r="K21" s="15"/>
      <c r="L21" s="15"/>
      <c r="M21" s="15"/>
      <c r="N21" s="129"/>
      <c r="O21" s="15"/>
      <c r="P21" s="15"/>
      <c r="Q21" s="156"/>
      <c r="R21" s="156" t="s">
        <v>0</v>
      </c>
      <c r="S21" s="156" t="s">
        <v>20</v>
      </c>
      <c r="T21" s="156" t="s">
        <v>9</v>
      </c>
      <c r="U21" s="156" t="s">
        <v>9</v>
      </c>
      <c r="V21" s="156" t="s">
        <v>0</v>
      </c>
      <c r="W21" s="156" t="s">
        <v>0</v>
      </c>
      <c r="X21" s="156" t="s">
        <v>0</v>
      </c>
      <c r="Y21" s="156" t="s">
        <v>0</v>
      </c>
      <c r="Z21" s="156" t="s">
        <v>10</v>
      </c>
      <c r="AA21" s="156" t="s">
        <v>10</v>
      </c>
      <c r="AB21" s="156" t="s">
        <v>10</v>
      </c>
      <c r="AC21" s="156" t="s">
        <v>10</v>
      </c>
      <c r="AD21" s="156" t="s">
        <v>10</v>
      </c>
      <c r="AE21" s="156" t="s">
        <v>10</v>
      </c>
      <c r="AF21" s="156" t="s">
        <v>10</v>
      </c>
      <c r="AG21" s="156" t="s">
        <v>10</v>
      </c>
      <c r="AH21" s="156" t="s">
        <v>10</v>
      </c>
      <c r="AI21" s="156" t="s">
        <v>10</v>
      </c>
      <c r="AJ21" s="130" t="s">
        <v>20</v>
      </c>
      <c r="AK21" s="130" t="s">
        <v>20</v>
      </c>
      <c r="AL21" s="130" t="s">
        <v>20</v>
      </c>
      <c r="AM21" s="130" t="s">
        <v>20</v>
      </c>
      <c r="AN21" s="156" t="s">
        <v>18</v>
      </c>
      <c r="AO21" s="156" t="s">
        <v>18</v>
      </c>
      <c r="AP21" s="156" t="s">
        <v>18</v>
      </c>
      <c r="AQ21" s="156" t="s">
        <v>18</v>
      </c>
      <c r="AR21" s="156" t="s">
        <v>18</v>
      </c>
      <c r="AS21" s="156" t="s">
        <v>9</v>
      </c>
      <c r="AT21" s="156" t="s">
        <v>9</v>
      </c>
      <c r="AU21" s="156" t="s">
        <v>9</v>
      </c>
      <c r="AV21" s="156" t="s">
        <v>9</v>
      </c>
      <c r="AW21" s="156" t="s">
        <v>9</v>
      </c>
      <c r="AX21" s="156" t="s">
        <v>9</v>
      </c>
      <c r="AY21" s="156"/>
      <c r="AZ21" s="156"/>
      <c r="BA21" s="156"/>
      <c r="BB21" s="157"/>
      <c r="BC21" s="137">
        <f>SUM(BD21:BG21)</f>
        <v>40</v>
      </c>
      <c r="BD21" s="82">
        <v>14</v>
      </c>
      <c r="BE21" s="154">
        <v>11</v>
      </c>
      <c r="BF21" s="154">
        <f>COUNTIF(C21:BB21,"I")</f>
        <v>10</v>
      </c>
      <c r="BG21" s="154">
        <f>COUNTIF(C21:BB21,"F")</f>
        <v>5</v>
      </c>
      <c r="BH21" s="170">
        <f>COUNTIF(C21:BB21,"H")</f>
        <v>8</v>
      </c>
      <c r="BI21" s="139">
        <f>SUM(BD21:BH21)</f>
        <v>48</v>
      </c>
    </row>
    <row r="22" spans="1:66" ht="15.95" customHeight="1" thickBot="1" x14ac:dyDescent="0.3">
      <c r="A22" s="527" t="s">
        <v>161</v>
      </c>
      <c r="B22" s="528"/>
      <c r="C22" s="528"/>
      <c r="D22" s="528"/>
      <c r="E22" s="528"/>
      <c r="F22" s="528"/>
      <c r="G22" s="528"/>
      <c r="H22" s="528"/>
      <c r="I22" s="528"/>
      <c r="J22" s="528"/>
      <c r="K22" s="528"/>
      <c r="L22" s="528"/>
      <c r="M22" s="528"/>
      <c r="N22" s="528"/>
      <c r="O22" s="528"/>
      <c r="P22" s="528"/>
      <c r="Q22" s="528"/>
      <c r="R22" s="528"/>
      <c r="S22" s="528"/>
      <c r="T22" s="528"/>
      <c r="U22" s="528"/>
      <c r="V22" s="528"/>
      <c r="W22" s="528"/>
      <c r="X22" s="528"/>
      <c r="Y22" s="528"/>
      <c r="Z22" s="528"/>
      <c r="AA22" s="528"/>
      <c r="AB22" s="528"/>
      <c r="AC22" s="528"/>
      <c r="AD22" s="528"/>
      <c r="AE22" s="528"/>
      <c r="AF22" s="528"/>
      <c r="AG22" s="528"/>
      <c r="AH22" s="528"/>
      <c r="AI22" s="528"/>
      <c r="AJ22" s="528"/>
      <c r="AK22" s="528"/>
      <c r="AL22" s="528"/>
      <c r="AM22" s="528"/>
      <c r="AN22" s="528"/>
      <c r="AO22" s="528"/>
      <c r="AP22" s="528"/>
      <c r="AQ22" s="528"/>
      <c r="AR22" s="528"/>
      <c r="AS22" s="528"/>
      <c r="AT22" s="528"/>
      <c r="AU22" s="528"/>
      <c r="AV22" s="528"/>
      <c r="AW22" s="528"/>
      <c r="AX22" s="528"/>
      <c r="AY22" s="528"/>
      <c r="AZ22" s="528"/>
      <c r="BA22" s="528"/>
      <c r="BB22" s="529"/>
      <c r="BC22" s="144">
        <v>163</v>
      </c>
      <c r="BD22" s="145">
        <v>98</v>
      </c>
      <c r="BE22" s="145">
        <v>50</v>
      </c>
      <c r="BF22" s="145">
        <v>10</v>
      </c>
      <c r="BG22" s="171">
        <v>5</v>
      </c>
      <c r="BH22" s="171">
        <v>41</v>
      </c>
      <c r="BI22" s="172">
        <v>204</v>
      </c>
    </row>
    <row r="23" spans="1:66" ht="15.95" customHeight="1" thickBot="1" x14ac:dyDescent="0.3">
      <c r="BA23" s="143"/>
      <c r="BB23" s="143"/>
      <c r="BC23" s="143"/>
      <c r="BD23" s="143"/>
      <c r="BE23" s="143"/>
      <c r="BF23" s="143"/>
      <c r="BG23" s="51"/>
      <c r="BH23" s="51"/>
      <c r="BI23" s="51"/>
    </row>
    <row r="24" spans="1:66" s="89" customFormat="1" ht="15.95" customHeight="1" thickBot="1" x14ac:dyDescent="0.25">
      <c r="H24" s="16"/>
      <c r="I24" s="526" t="s">
        <v>190</v>
      </c>
      <c r="J24" s="526"/>
      <c r="K24" s="526"/>
      <c r="L24" s="526"/>
      <c r="M24" s="526"/>
      <c r="N24" s="526"/>
      <c r="P24" s="17" t="s">
        <v>0</v>
      </c>
      <c r="Q24" s="18" t="s">
        <v>68</v>
      </c>
      <c r="U24" s="18"/>
      <c r="V24" s="17" t="s">
        <v>10</v>
      </c>
      <c r="W24" s="18" t="s">
        <v>167</v>
      </c>
      <c r="X24" s="18"/>
      <c r="Y24" s="18"/>
      <c r="Z24" s="18"/>
      <c r="AA24" s="18"/>
      <c r="AB24" s="17" t="s">
        <v>9</v>
      </c>
      <c r="AC24" s="18" t="s">
        <v>178</v>
      </c>
      <c r="AD24" s="18"/>
      <c r="AE24" s="18"/>
      <c r="AF24" s="18"/>
      <c r="AG24" s="17" t="s">
        <v>18</v>
      </c>
      <c r="AH24" s="18" t="s">
        <v>168</v>
      </c>
      <c r="AI24" s="18"/>
      <c r="AJ24" s="18"/>
      <c r="AK24" s="18"/>
      <c r="AL24" s="18"/>
      <c r="AM24" s="18"/>
      <c r="AN24" s="18"/>
      <c r="AO24" s="18"/>
      <c r="AP24" s="17" t="s">
        <v>179</v>
      </c>
      <c r="AQ24" s="18" t="s">
        <v>180</v>
      </c>
      <c r="AR24" s="18"/>
      <c r="AS24" s="18"/>
      <c r="AT24" s="18"/>
      <c r="AU24" s="18"/>
      <c r="AV24" s="18"/>
      <c r="AW24" s="18"/>
      <c r="AX24" s="18"/>
      <c r="AY24" s="17" t="s">
        <v>189</v>
      </c>
      <c r="AZ24" s="18" t="s">
        <v>191</v>
      </c>
      <c r="BA24" s="18"/>
      <c r="BB24" s="143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</row>
    <row r="25" spans="1:66" ht="15.95" customHeight="1" x14ac:dyDescent="0.2">
      <c r="H25" s="5"/>
      <c r="I25" s="526"/>
      <c r="J25" s="526"/>
      <c r="K25" s="526"/>
      <c r="L25" s="526"/>
      <c r="M25" s="526"/>
      <c r="N25" s="526"/>
      <c r="P25" s="12"/>
      <c r="Q25" s="4"/>
      <c r="V25" s="12"/>
      <c r="AB25" s="12"/>
      <c r="AH25" s="12"/>
      <c r="BA25" s="18" t="s">
        <v>192</v>
      </c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4"/>
      <c r="BM25" s="4"/>
      <c r="BN25" s="4"/>
    </row>
    <row r="26" spans="1:66" s="5" customFormat="1" ht="15.95" customHeight="1" x14ac:dyDescent="0.25">
      <c r="A26" s="489" t="s">
        <v>169</v>
      </c>
      <c r="B26" s="489"/>
      <c r="C26" s="489"/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489"/>
      <c r="U26" s="489"/>
      <c r="V26" s="489"/>
      <c r="W26" s="489"/>
      <c r="X26" s="489"/>
      <c r="Y26" s="489"/>
      <c r="Z26" s="489"/>
      <c r="AA26" s="489"/>
      <c r="AB26" s="489"/>
      <c r="AC26" s="489"/>
      <c r="AD26" s="489"/>
      <c r="AE26" s="489"/>
      <c r="AF26" s="489"/>
      <c r="AG26" s="489"/>
      <c r="AH26" s="489"/>
      <c r="AI26" s="489"/>
      <c r="AJ26" s="489"/>
      <c r="AK26" s="489"/>
      <c r="AL26" s="489"/>
      <c r="AM26" s="489"/>
      <c r="AN26" s="489"/>
      <c r="AO26" s="489"/>
      <c r="AP26" s="489"/>
      <c r="AQ26" s="489"/>
      <c r="AR26" s="489"/>
      <c r="AS26" s="489"/>
      <c r="AT26" s="489"/>
      <c r="AU26" s="489"/>
      <c r="AV26" s="489"/>
      <c r="AW26" s="489"/>
      <c r="AX26" s="489"/>
      <c r="AY26" s="489"/>
      <c r="AZ26" s="489"/>
      <c r="BA26" s="489"/>
      <c r="BB26" s="489"/>
      <c r="BC26" s="489"/>
      <c r="BD26" s="489"/>
      <c r="BE26" s="489"/>
      <c r="BF26" s="489"/>
      <c r="BG26" s="489"/>
      <c r="BH26" s="489"/>
      <c r="BI26" s="489"/>
    </row>
    <row r="27" spans="1:66" s="8" customFormat="1" ht="15.95" customHeight="1" thickBot="1" x14ac:dyDescent="0.3">
      <c r="C27" s="449"/>
      <c r="D27" s="449"/>
      <c r="E27" s="449"/>
      <c r="F27" s="449"/>
      <c r="G27" s="449"/>
      <c r="H27" s="449"/>
      <c r="I27" s="449"/>
      <c r="J27" s="449"/>
      <c r="K27" s="449"/>
      <c r="L27" s="449"/>
      <c r="M27" s="449"/>
      <c r="N27" s="449"/>
      <c r="O27" s="449"/>
      <c r="P27" s="449"/>
      <c r="Q27" s="449"/>
      <c r="R27" s="449"/>
      <c r="S27" s="449"/>
      <c r="T27" s="449"/>
      <c r="U27" s="449"/>
      <c r="V27" s="449"/>
      <c r="W27" s="449"/>
      <c r="X27" s="449"/>
      <c r="Y27" s="449"/>
      <c r="Z27" s="449"/>
      <c r="AA27" s="449"/>
      <c r="AB27" s="449"/>
      <c r="AC27" s="449"/>
      <c r="AD27" s="449"/>
      <c r="AE27" s="449"/>
      <c r="AF27" s="449"/>
      <c r="AG27" s="449"/>
      <c r="AH27" s="449"/>
      <c r="AI27" s="449"/>
      <c r="AJ27" s="449"/>
      <c r="AK27" s="449"/>
      <c r="AL27" s="449"/>
      <c r="AM27" s="449"/>
      <c r="AN27" s="449"/>
      <c r="AO27" s="449"/>
      <c r="AP27" s="449"/>
      <c r="AQ27" s="449"/>
      <c r="AR27" s="449"/>
      <c r="AS27" s="449"/>
      <c r="AT27" s="449"/>
      <c r="AU27" s="449"/>
      <c r="AV27" s="449"/>
      <c r="AW27" s="449"/>
      <c r="AX27" s="449"/>
      <c r="AY27" s="449"/>
      <c r="AZ27" s="449"/>
      <c r="BA27" s="449"/>
      <c r="BB27" s="449"/>
      <c r="BC27" s="449"/>
      <c r="BD27" s="449"/>
      <c r="BE27" s="449"/>
      <c r="BF27" s="449"/>
    </row>
    <row r="28" spans="1:66" s="89" customFormat="1" ht="15.95" customHeight="1" x14ac:dyDescent="0.25">
      <c r="A28" s="50"/>
      <c r="B28" s="50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43"/>
      <c r="Y28" s="43"/>
      <c r="Z28" s="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38"/>
      <c r="AW28" s="138"/>
      <c r="AX28" s="138"/>
      <c r="AY28" s="138"/>
      <c r="AZ28" s="138"/>
      <c r="BA28" s="138"/>
      <c r="BB28" s="138"/>
      <c r="BC28" s="138"/>
      <c r="BD28" s="143"/>
      <c r="BE28" s="143"/>
      <c r="BF28" s="143"/>
      <c r="BG28" s="9"/>
    </row>
    <row r="29" spans="1:66" s="89" customFormat="1" ht="15.95" customHeight="1" x14ac:dyDescent="0.2">
      <c r="A29" s="50"/>
      <c r="B29" s="50"/>
      <c r="C29" s="356"/>
      <c r="D29" s="356"/>
      <c r="E29" s="356"/>
      <c r="F29" s="356"/>
      <c r="G29" s="356"/>
      <c r="H29" s="356"/>
      <c r="I29" s="356"/>
      <c r="J29" s="356"/>
      <c r="K29" s="356"/>
      <c r="L29" s="356"/>
      <c r="M29" s="356"/>
      <c r="N29" s="356"/>
      <c r="O29" s="356"/>
      <c r="P29" s="356"/>
      <c r="Q29" s="356"/>
      <c r="R29" s="356"/>
      <c r="S29" s="356"/>
      <c r="T29" s="356"/>
      <c r="U29" s="356"/>
      <c r="V29" s="356"/>
      <c r="W29" s="356"/>
      <c r="X29" s="356"/>
      <c r="Y29" s="356"/>
      <c r="Z29" s="356"/>
      <c r="AA29" s="356"/>
      <c r="AB29" s="356"/>
      <c r="AC29" s="356"/>
      <c r="AD29" s="356"/>
      <c r="AE29" s="356"/>
      <c r="AF29" s="356"/>
      <c r="AG29" s="356"/>
      <c r="AH29" s="356"/>
      <c r="AI29" s="356"/>
      <c r="AJ29" s="356"/>
      <c r="AK29" s="356"/>
      <c r="AL29" s="356"/>
      <c r="AM29" s="356"/>
      <c r="AN29" s="356"/>
      <c r="AO29" s="356"/>
      <c r="AP29" s="356"/>
      <c r="AQ29" s="356"/>
      <c r="AR29" s="356"/>
      <c r="AS29" s="356"/>
      <c r="AT29" s="356"/>
      <c r="AU29" s="356"/>
      <c r="AV29" s="356"/>
      <c r="AW29" s="356"/>
      <c r="AX29" s="356"/>
      <c r="AY29" s="356"/>
      <c r="AZ29" s="356"/>
      <c r="BA29" s="356"/>
      <c r="BB29" s="356"/>
      <c r="BC29" s="356"/>
      <c r="BD29" s="143"/>
      <c r="BE29" s="143"/>
      <c r="BF29" s="143"/>
    </row>
    <row r="30" spans="1:66" s="89" customFormat="1" ht="15.95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</row>
    <row r="31" spans="1:66" s="89" customFormat="1" ht="15.95" customHeight="1" thickBot="1" x14ac:dyDescent="0.3">
      <c r="A31" s="8"/>
      <c r="B31" s="220"/>
      <c r="C31" s="359" t="s">
        <v>212</v>
      </c>
      <c r="D31" s="359"/>
      <c r="E31" s="359"/>
      <c r="F31" s="359"/>
      <c r="G31" s="359"/>
      <c r="H31" s="359"/>
      <c r="I31" s="359"/>
      <c r="J31" s="359"/>
      <c r="K31" s="359"/>
      <c r="L31" s="359"/>
      <c r="M31" s="359"/>
      <c r="N31" s="359"/>
      <c r="O31" s="359"/>
      <c r="P31" s="359"/>
      <c r="Q31" s="359"/>
      <c r="R31" s="359"/>
      <c r="S31" s="359"/>
      <c r="T31" s="359"/>
      <c r="U31" s="359"/>
      <c r="V31" s="359"/>
      <c r="W31" s="359"/>
      <c r="X31" s="359"/>
      <c r="Y31" s="359"/>
      <c r="Z31" s="359"/>
      <c r="AA31" s="359"/>
      <c r="AB31" s="359"/>
      <c r="AC31" s="359"/>
      <c r="AD31" s="359"/>
      <c r="AE31" s="359"/>
      <c r="AF31" s="359"/>
      <c r="AG31" s="359"/>
      <c r="AH31" s="359"/>
      <c r="AI31" s="359"/>
      <c r="AJ31" s="359"/>
      <c r="AK31" s="359"/>
      <c r="AL31" s="359"/>
      <c r="AM31" s="359"/>
      <c r="AN31" s="359"/>
      <c r="AO31" s="359"/>
      <c r="AP31" s="359"/>
      <c r="AQ31" s="359"/>
      <c r="AR31" s="359"/>
      <c r="AS31" s="359"/>
      <c r="AT31" s="359"/>
      <c r="AU31" s="359"/>
      <c r="AV31" s="359"/>
      <c r="AW31" s="359"/>
      <c r="AX31" s="359"/>
      <c r="AY31" s="359"/>
      <c r="AZ31" s="359"/>
      <c r="BA31" s="359"/>
      <c r="BB31" s="359"/>
      <c r="BC31" s="359"/>
      <c r="BD31" s="359"/>
      <c r="BE31" s="359"/>
      <c r="BF31" s="359"/>
      <c r="BG31" s="18"/>
    </row>
    <row r="32" spans="1:66" s="89" customFormat="1" ht="15.95" customHeight="1" x14ac:dyDescent="0.2">
      <c r="A32" s="297" t="s">
        <v>1</v>
      </c>
      <c r="B32" s="290" t="s">
        <v>213</v>
      </c>
      <c r="C32" s="292" t="s">
        <v>214</v>
      </c>
      <c r="D32" s="292"/>
      <c r="E32" s="292"/>
      <c r="F32" s="292"/>
      <c r="G32" s="292"/>
      <c r="H32" s="292"/>
      <c r="I32" s="292"/>
      <c r="J32" s="292"/>
      <c r="K32" s="292"/>
      <c r="L32" s="292"/>
      <c r="M32" s="292"/>
      <c r="N32" s="292"/>
      <c r="O32" s="292"/>
      <c r="P32" s="292"/>
      <c r="Q32" s="292"/>
      <c r="R32" s="292"/>
      <c r="S32" s="292"/>
      <c r="T32" s="292"/>
      <c r="U32" s="295" t="s">
        <v>215</v>
      </c>
      <c r="V32" s="295"/>
      <c r="W32" s="295"/>
      <c r="X32" s="295"/>
      <c r="Y32" s="295"/>
      <c r="Z32" s="295"/>
      <c r="AA32" s="295"/>
      <c r="AB32" s="295"/>
      <c r="AC32" s="295"/>
      <c r="AD32" s="295"/>
      <c r="AE32" s="295"/>
      <c r="AF32" s="295"/>
      <c r="AG32" s="295"/>
      <c r="AH32" s="295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AT32" s="295"/>
      <c r="AU32" s="296"/>
      <c r="AV32" s="297" t="s">
        <v>170</v>
      </c>
      <c r="AW32" s="295"/>
      <c r="AX32" s="295"/>
      <c r="AY32" s="295"/>
      <c r="AZ32" s="295"/>
      <c r="BA32" s="295"/>
      <c r="BB32" s="295"/>
      <c r="BC32" s="298"/>
      <c r="BD32" s="299" t="s">
        <v>175</v>
      </c>
      <c r="BE32" s="300"/>
      <c r="BF32" s="301"/>
    </row>
    <row r="33" spans="1:59" s="89" customFormat="1" ht="15.95" customHeight="1" x14ac:dyDescent="0.2">
      <c r="A33" s="393"/>
      <c r="B33" s="291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293"/>
      <c r="T33" s="293"/>
      <c r="U33" s="308" t="s">
        <v>176</v>
      </c>
      <c r="V33" s="309"/>
      <c r="W33" s="309"/>
      <c r="X33" s="309"/>
      <c r="Y33" s="309"/>
      <c r="Z33" s="310"/>
      <c r="AA33" s="244" t="s">
        <v>174</v>
      </c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317"/>
      <c r="AV33" s="241">
        <v>1</v>
      </c>
      <c r="AW33" s="239"/>
      <c r="AX33" s="239"/>
      <c r="AY33" s="239"/>
      <c r="AZ33" s="239">
        <v>2</v>
      </c>
      <c r="BA33" s="239"/>
      <c r="BB33" s="239"/>
      <c r="BC33" s="242"/>
      <c r="BD33" s="302"/>
      <c r="BE33" s="303"/>
      <c r="BF33" s="304"/>
      <c r="BG33" s="18"/>
    </row>
    <row r="34" spans="1:59" s="89" customFormat="1" ht="21" customHeight="1" x14ac:dyDescent="0.2">
      <c r="A34" s="393"/>
      <c r="B34" s="291"/>
      <c r="C34" s="293"/>
      <c r="D34" s="293"/>
      <c r="E34" s="293"/>
      <c r="F34" s="293"/>
      <c r="G34" s="293"/>
      <c r="H34" s="293"/>
      <c r="I34" s="293"/>
      <c r="J34" s="293"/>
      <c r="K34" s="293"/>
      <c r="L34" s="293"/>
      <c r="M34" s="293"/>
      <c r="N34" s="293"/>
      <c r="O34" s="293"/>
      <c r="P34" s="293"/>
      <c r="Q34" s="293"/>
      <c r="R34" s="293"/>
      <c r="S34" s="293"/>
      <c r="T34" s="293"/>
      <c r="U34" s="311"/>
      <c r="V34" s="312"/>
      <c r="W34" s="312"/>
      <c r="X34" s="312"/>
      <c r="Y34" s="312"/>
      <c r="Z34" s="313"/>
      <c r="AA34" s="335" t="s">
        <v>161</v>
      </c>
      <c r="AB34" s="335"/>
      <c r="AC34" s="335"/>
      <c r="AD34" s="335" t="s">
        <v>182</v>
      </c>
      <c r="AE34" s="335"/>
      <c r="AF34" s="335"/>
      <c r="AG34" s="337" t="s">
        <v>183</v>
      </c>
      <c r="AH34" s="337"/>
      <c r="AI34" s="337"/>
      <c r="AJ34" s="337" t="s">
        <v>184</v>
      </c>
      <c r="AK34" s="337"/>
      <c r="AL34" s="337"/>
      <c r="AM34" s="335" t="s">
        <v>185</v>
      </c>
      <c r="AN34" s="335"/>
      <c r="AO34" s="335"/>
      <c r="AP34" s="340" t="s">
        <v>186</v>
      </c>
      <c r="AQ34" s="466"/>
      <c r="AR34" s="467"/>
      <c r="AS34" s="337" t="s">
        <v>187</v>
      </c>
      <c r="AT34" s="337"/>
      <c r="AU34" s="339"/>
      <c r="AV34" s="341" t="s">
        <v>171</v>
      </c>
      <c r="AW34" s="342"/>
      <c r="AX34" s="342"/>
      <c r="AY34" s="343"/>
      <c r="AZ34" s="348" t="s">
        <v>177</v>
      </c>
      <c r="BA34" s="342"/>
      <c r="BB34" s="342"/>
      <c r="BC34" s="349"/>
      <c r="BD34" s="302"/>
      <c r="BE34" s="303"/>
      <c r="BF34" s="304"/>
      <c r="BG34" s="18"/>
    </row>
    <row r="35" spans="1:59" s="8" customFormat="1" ht="15.95" customHeight="1" x14ac:dyDescent="0.25">
      <c r="A35" s="393"/>
      <c r="B35" s="291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3"/>
      <c r="Q35" s="293"/>
      <c r="R35" s="293"/>
      <c r="S35" s="293"/>
      <c r="T35" s="293"/>
      <c r="U35" s="311"/>
      <c r="V35" s="312"/>
      <c r="W35" s="312"/>
      <c r="X35" s="312"/>
      <c r="Y35" s="312"/>
      <c r="Z35" s="313"/>
      <c r="AA35" s="336"/>
      <c r="AB35" s="336"/>
      <c r="AC35" s="336"/>
      <c r="AD35" s="336"/>
      <c r="AE35" s="336"/>
      <c r="AF35" s="336"/>
      <c r="AG35" s="338"/>
      <c r="AH35" s="338"/>
      <c r="AI35" s="338"/>
      <c r="AJ35" s="338"/>
      <c r="AK35" s="338"/>
      <c r="AL35" s="338"/>
      <c r="AM35" s="336"/>
      <c r="AN35" s="336"/>
      <c r="AO35" s="336"/>
      <c r="AP35" s="468"/>
      <c r="AQ35" s="469"/>
      <c r="AR35" s="470"/>
      <c r="AS35" s="338"/>
      <c r="AT35" s="338"/>
      <c r="AU35" s="340"/>
      <c r="AV35" s="344"/>
      <c r="AW35" s="345"/>
      <c r="AX35" s="345"/>
      <c r="AY35" s="346"/>
      <c r="AZ35" s="350"/>
      <c r="BA35" s="345"/>
      <c r="BB35" s="345"/>
      <c r="BC35" s="351"/>
      <c r="BD35" s="302"/>
      <c r="BE35" s="303"/>
      <c r="BF35" s="304"/>
      <c r="BG35" s="18"/>
    </row>
    <row r="36" spans="1:59" s="89" customFormat="1" ht="15.95" customHeight="1" x14ac:dyDescent="0.2">
      <c r="A36" s="478"/>
      <c r="B36" s="291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4"/>
      <c r="Q36" s="294"/>
      <c r="R36" s="294"/>
      <c r="S36" s="294"/>
      <c r="T36" s="294"/>
      <c r="U36" s="311"/>
      <c r="V36" s="312"/>
      <c r="W36" s="312"/>
      <c r="X36" s="312"/>
      <c r="Y36" s="312"/>
      <c r="Z36" s="313"/>
      <c r="AA36" s="336"/>
      <c r="AB36" s="336"/>
      <c r="AC36" s="336"/>
      <c r="AD36" s="336"/>
      <c r="AE36" s="336"/>
      <c r="AF36" s="336"/>
      <c r="AG36" s="338"/>
      <c r="AH36" s="338"/>
      <c r="AI36" s="338"/>
      <c r="AJ36" s="338"/>
      <c r="AK36" s="338"/>
      <c r="AL36" s="338"/>
      <c r="AM36" s="336"/>
      <c r="AN36" s="336"/>
      <c r="AO36" s="336"/>
      <c r="AP36" s="468"/>
      <c r="AQ36" s="469"/>
      <c r="AR36" s="470"/>
      <c r="AS36" s="338"/>
      <c r="AT36" s="338"/>
      <c r="AU36" s="340"/>
      <c r="AV36" s="344"/>
      <c r="AW36" s="345"/>
      <c r="AX36" s="345"/>
      <c r="AY36" s="346"/>
      <c r="AZ36" s="350"/>
      <c r="BA36" s="345"/>
      <c r="BB36" s="345"/>
      <c r="BC36" s="351"/>
      <c r="BD36" s="305"/>
      <c r="BE36" s="306"/>
      <c r="BF36" s="307"/>
    </row>
    <row r="37" spans="1:59" s="89" customFormat="1" ht="21" customHeight="1" x14ac:dyDescent="0.2">
      <c r="A37" s="478"/>
      <c r="B37" s="291"/>
      <c r="C37" s="294"/>
      <c r="D37" s="294"/>
      <c r="E37" s="294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294"/>
      <c r="Q37" s="294"/>
      <c r="R37" s="294"/>
      <c r="S37" s="294"/>
      <c r="T37" s="294"/>
      <c r="U37" s="314"/>
      <c r="V37" s="315"/>
      <c r="W37" s="315"/>
      <c r="X37" s="315"/>
      <c r="Y37" s="315"/>
      <c r="Z37" s="316"/>
      <c r="AA37" s="336"/>
      <c r="AB37" s="336"/>
      <c r="AC37" s="336"/>
      <c r="AD37" s="336"/>
      <c r="AE37" s="336"/>
      <c r="AF37" s="336"/>
      <c r="AG37" s="338"/>
      <c r="AH37" s="338"/>
      <c r="AI37" s="338"/>
      <c r="AJ37" s="338"/>
      <c r="AK37" s="338"/>
      <c r="AL37" s="338"/>
      <c r="AM37" s="336"/>
      <c r="AN37" s="336"/>
      <c r="AO37" s="336"/>
      <c r="AP37" s="468"/>
      <c r="AQ37" s="469"/>
      <c r="AR37" s="470"/>
      <c r="AS37" s="338"/>
      <c r="AT37" s="338"/>
      <c r="AU37" s="340"/>
      <c r="AV37" s="347"/>
      <c r="AW37" s="330"/>
      <c r="AX37" s="330"/>
      <c r="AY37" s="331"/>
      <c r="AZ37" s="329"/>
      <c r="BA37" s="330"/>
      <c r="BB37" s="330"/>
      <c r="BC37" s="352"/>
      <c r="BD37" s="305"/>
      <c r="BE37" s="306"/>
      <c r="BF37" s="307"/>
    </row>
    <row r="38" spans="1:59" s="89" customFormat="1" ht="21" customHeight="1" thickBot="1" x14ac:dyDescent="0.25">
      <c r="A38" s="478"/>
      <c r="B38" s="247"/>
      <c r="C38" s="294"/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4"/>
      <c r="S38" s="294"/>
      <c r="T38" s="294"/>
      <c r="U38" s="450" t="s">
        <v>172</v>
      </c>
      <c r="V38" s="450"/>
      <c r="W38" s="450"/>
      <c r="X38" s="450" t="s">
        <v>2</v>
      </c>
      <c r="Y38" s="450"/>
      <c r="Z38" s="450"/>
      <c r="AA38" s="336"/>
      <c r="AB38" s="336"/>
      <c r="AC38" s="336"/>
      <c r="AD38" s="336"/>
      <c r="AE38" s="336"/>
      <c r="AF38" s="336"/>
      <c r="AG38" s="338"/>
      <c r="AH38" s="338"/>
      <c r="AI38" s="338"/>
      <c r="AJ38" s="338"/>
      <c r="AK38" s="338"/>
      <c r="AL38" s="338"/>
      <c r="AM38" s="336"/>
      <c r="AN38" s="336"/>
      <c r="AO38" s="336"/>
      <c r="AP38" s="471"/>
      <c r="AQ38" s="472"/>
      <c r="AR38" s="473"/>
      <c r="AS38" s="338"/>
      <c r="AT38" s="338"/>
      <c r="AU38" s="340"/>
      <c r="AV38" s="353" t="s">
        <v>173</v>
      </c>
      <c r="AW38" s="354"/>
      <c r="AX38" s="354"/>
      <c r="AY38" s="354"/>
      <c r="AZ38" s="354"/>
      <c r="BA38" s="354"/>
      <c r="BB38" s="354"/>
      <c r="BC38" s="355"/>
      <c r="BD38" s="305"/>
      <c r="BE38" s="306"/>
      <c r="BF38" s="307"/>
      <c r="BG38" s="18"/>
    </row>
    <row r="39" spans="1:59" s="89" customFormat="1" ht="21" customHeight="1" thickBot="1" x14ac:dyDescent="0.25">
      <c r="A39" s="144">
        <v>1</v>
      </c>
      <c r="B39" s="161"/>
      <c r="C39" s="465">
        <v>2</v>
      </c>
      <c r="D39" s="465"/>
      <c r="E39" s="465"/>
      <c r="F39" s="465"/>
      <c r="G39" s="465"/>
      <c r="H39" s="465"/>
      <c r="I39" s="465"/>
      <c r="J39" s="465"/>
      <c r="K39" s="465"/>
      <c r="L39" s="465"/>
      <c r="M39" s="465"/>
      <c r="N39" s="465"/>
      <c r="O39" s="465"/>
      <c r="P39" s="465"/>
      <c r="Q39" s="465"/>
      <c r="R39" s="465"/>
      <c r="S39" s="465"/>
      <c r="T39" s="465"/>
      <c r="U39" s="361">
        <v>3</v>
      </c>
      <c r="V39" s="361"/>
      <c r="W39" s="361"/>
      <c r="X39" s="361">
        <v>4</v>
      </c>
      <c r="Y39" s="361"/>
      <c r="Z39" s="361"/>
      <c r="AA39" s="361">
        <v>5</v>
      </c>
      <c r="AB39" s="361"/>
      <c r="AC39" s="361"/>
      <c r="AD39" s="361">
        <v>6</v>
      </c>
      <c r="AE39" s="361"/>
      <c r="AF39" s="361"/>
      <c r="AG39" s="361">
        <v>7</v>
      </c>
      <c r="AH39" s="361"/>
      <c r="AI39" s="361"/>
      <c r="AJ39" s="361">
        <v>8</v>
      </c>
      <c r="AK39" s="361"/>
      <c r="AL39" s="361"/>
      <c r="AM39" s="361">
        <v>9</v>
      </c>
      <c r="AN39" s="361"/>
      <c r="AO39" s="361"/>
      <c r="AP39" s="361">
        <v>10</v>
      </c>
      <c r="AQ39" s="361"/>
      <c r="AR39" s="361"/>
      <c r="AS39" s="361">
        <v>11</v>
      </c>
      <c r="AT39" s="361"/>
      <c r="AU39" s="268"/>
      <c r="AV39" s="464">
        <v>12</v>
      </c>
      <c r="AW39" s="361"/>
      <c r="AX39" s="361"/>
      <c r="AY39" s="361"/>
      <c r="AZ39" s="361">
        <v>13</v>
      </c>
      <c r="BA39" s="361"/>
      <c r="BB39" s="361"/>
      <c r="BC39" s="448"/>
      <c r="BD39" s="270">
        <v>14</v>
      </c>
      <c r="BE39" s="361"/>
      <c r="BF39" s="448"/>
    </row>
    <row r="40" spans="1:59" s="89" customFormat="1" ht="21" customHeight="1" thickBot="1" x14ac:dyDescent="0.25">
      <c r="A40" s="143"/>
      <c r="B40" s="143"/>
      <c r="C40" s="365" t="s">
        <v>216</v>
      </c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N40" s="366"/>
      <c r="O40" s="366"/>
      <c r="P40" s="366"/>
      <c r="Q40" s="366"/>
      <c r="R40" s="366"/>
      <c r="S40" s="366"/>
      <c r="T40" s="366"/>
      <c r="U40" s="379"/>
      <c r="V40" s="379"/>
      <c r="W40" s="379"/>
      <c r="X40" s="379"/>
      <c r="Y40" s="379"/>
      <c r="Z40" s="379"/>
      <c r="AA40" s="379"/>
      <c r="AB40" s="379"/>
      <c r="AC40" s="379"/>
      <c r="AD40" s="379"/>
      <c r="AE40" s="379"/>
      <c r="AF40" s="379"/>
      <c r="AG40" s="379"/>
      <c r="AH40" s="379"/>
      <c r="AI40" s="379"/>
      <c r="AJ40" s="379"/>
      <c r="AK40" s="379"/>
      <c r="AL40" s="379"/>
      <c r="AM40" s="379"/>
      <c r="AN40" s="379"/>
      <c r="AO40" s="379"/>
      <c r="AP40" s="379"/>
      <c r="AQ40" s="379"/>
      <c r="AR40" s="379"/>
      <c r="AS40" s="379"/>
      <c r="AT40" s="379"/>
      <c r="AU40" s="379"/>
      <c r="AV40" s="475"/>
      <c r="AW40" s="475"/>
      <c r="AX40" s="475"/>
      <c r="AY40" s="475"/>
      <c r="AZ40" s="475"/>
      <c r="BA40" s="475"/>
      <c r="BB40" s="475"/>
      <c r="BC40" s="475"/>
      <c r="BD40" s="475"/>
      <c r="BE40" s="475"/>
      <c r="BF40" s="475"/>
    </row>
    <row r="41" spans="1:59" s="89" customFormat="1" ht="21" customHeight="1" x14ac:dyDescent="0.2">
      <c r="A41" s="164">
        <v>1</v>
      </c>
      <c r="B41" s="149" t="s">
        <v>193</v>
      </c>
      <c r="C41" s="476" t="s">
        <v>217</v>
      </c>
      <c r="D41" s="476"/>
      <c r="E41" s="476"/>
      <c r="F41" s="476"/>
      <c r="G41" s="476"/>
      <c r="H41" s="476"/>
      <c r="I41" s="476"/>
      <c r="J41" s="476"/>
      <c r="K41" s="476"/>
      <c r="L41" s="476"/>
      <c r="M41" s="476"/>
      <c r="N41" s="476"/>
      <c r="O41" s="476"/>
      <c r="P41" s="476"/>
      <c r="Q41" s="476"/>
      <c r="R41" s="476"/>
      <c r="S41" s="476"/>
      <c r="T41" s="476"/>
      <c r="U41" s="367">
        <f t="shared" ref="U41:U48" si="0">AA41+AS41</f>
        <v>250</v>
      </c>
      <c r="V41" s="367"/>
      <c r="W41" s="367"/>
      <c r="X41" s="263" t="e">
        <f>U41/#REF!</f>
        <v>#REF!</v>
      </c>
      <c r="Y41" s="263"/>
      <c r="Z41" s="263"/>
      <c r="AA41" s="367">
        <f t="shared" ref="AA41:AA48" si="1">AD41+AG41+AJ41+AM41+AP41</f>
        <v>100</v>
      </c>
      <c r="AB41" s="367">
        <v>100</v>
      </c>
      <c r="AC41" s="367">
        <v>100</v>
      </c>
      <c r="AD41" s="367">
        <v>40</v>
      </c>
      <c r="AE41" s="367">
        <v>80</v>
      </c>
      <c r="AF41" s="367">
        <v>80</v>
      </c>
      <c r="AG41" s="367"/>
      <c r="AH41" s="367"/>
      <c r="AI41" s="367"/>
      <c r="AJ41" s="367"/>
      <c r="AK41" s="367"/>
      <c r="AL41" s="367"/>
      <c r="AM41" s="367">
        <v>50</v>
      </c>
      <c r="AN41" s="367"/>
      <c r="AO41" s="367"/>
      <c r="AP41" s="367">
        <v>10</v>
      </c>
      <c r="AQ41" s="367"/>
      <c r="AR41" s="367"/>
      <c r="AS41" s="367">
        <f>AA41*1.5</f>
        <v>150</v>
      </c>
      <c r="AT41" s="367"/>
      <c r="AU41" s="260"/>
      <c r="AV41" s="474">
        <v>5</v>
      </c>
      <c r="AW41" s="318"/>
      <c r="AX41" s="318"/>
      <c r="AY41" s="318"/>
      <c r="AZ41" s="318">
        <v>5</v>
      </c>
      <c r="BA41" s="318"/>
      <c r="BB41" s="318"/>
      <c r="BC41" s="319"/>
      <c r="BD41" s="415">
        <f>AV41+AZ41</f>
        <v>10</v>
      </c>
      <c r="BE41" s="416"/>
      <c r="BF41" s="417"/>
    </row>
    <row r="42" spans="1:59" s="89" customFormat="1" ht="21" customHeight="1" x14ac:dyDescent="0.2">
      <c r="A42" s="135">
        <v>2</v>
      </c>
      <c r="B42" s="153" t="s">
        <v>194</v>
      </c>
      <c r="C42" s="358" t="s">
        <v>218</v>
      </c>
      <c r="D42" s="358"/>
      <c r="E42" s="358"/>
      <c r="F42" s="358"/>
      <c r="G42" s="358"/>
      <c r="H42" s="358"/>
      <c r="I42" s="358"/>
      <c r="J42" s="358"/>
      <c r="K42" s="358"/>
      <c r="L42" s="358"/>
      <c r="M42" s="358"/>
      <c r="N42" s="358"/>
      <c r="O42" s="358"/>
      <c r="P42" s="358"/>
      <c r="Q42" s="358"/>
      <c r="R42" s="358"/>
      <c r="S42" s="358"/>
      <c r="T42" s="358"/>
      <c r="U42" s="239">
        <f t="shared" si="0"/>
        <v>250</v>
      </c>
      <c r="V42" s="239"/>
      <c r="W42" s="239"/>
      <c r="X42" s="285" t="e">
        <f>U42/#REF!</f>
        <v>#REF!</v>
      </c>
      <c r="Y42" s="285"/>
      <c r="Z42" s="285"/>
      <c r="AA42" s="239">
        <f t="shared" si="1"/>
        <v>100</v>
      </c>
      <c r="AB42" s="239">
        <v>100</v>
      </c>
      <c r="AC42" s="239">
        <v>100</v>
      </c>
      <c r="AD42" s="239">
        <v>40</v>
      </c>
      <c r="AE42" s="239">
        <v>80</v>
      </c>
      <c r="AF42" s="239">
        <v>80</v>
      </c>
      <c r="AG42" s="239"/>
      <c r="AH42" s="239"/>
      <c r="AI42" s="239"/>
      <c r="AJ42" s="239"/>
      <c r="AK42" s="239"/>
      <c r="AL42" s="239"/>
      <c r="AM42" s="239">
        <v>50</v>
      </c>
      <c r="AN42" s="239"/>
      <c r="AO42" s="239"/>
      <c r="AP42" s="239">
        <v>10</v>
      </c>
      <c r="AQ42" s="239"/>
      <c r="AR42" s="239"/>
      <c r="AS42" s="239">
        <f t="shared" ref="AS42:AS48" si="2">AA42*1.5</f>
        <v>150</v>
      </c>
      <c r="AT42" s="239"/>
      <c r="AU42" s="240"/>
      <c r="AV42" s="332">
        <v>5</v>
      </c>
      <c r="AW42" s="320"/>
      <c r="AX42" s="320"/>
      <c r="AY42" s="320"/>
      <c r="AZ42" s="320">
        <v>5</v>
      </c>
      <c r="BA42" s="320"/>
      <c r="BB42" s="320"/>
      <c r="BC42" s="321"/>
      <c r="BD42" s="322">
        <f t="shared" ref="BD42:BD48" si="3">AV42+AZ42</f>
        <v>10</v>
      </c>
      <c r="BE42" s="323"/>
      <c r="BF42" s="324"/>
    </row>
    <row r="43" spans="1:59" s="89" customFormat="1" ht="21" customHeight="1" x14ac:dyDescent="0.2">
      <c r="A43" s="135">
        <v>3</v>
      </c>
      <c r="B43" s="152" t="s">
        <v>197</v>
      </c>
      <c r="C43" s="396" t="s">
        <v>219</v>
      </c>
      <c r="D43" s="397"/>
      <c r="E43" s="397"/>
      <c r="F43" s="397"/>
      <c r="G43" s="397"/>
      <c r="H43" s="397"/>
      <c r="I43" s="397"/>
      <c r="J43" s="397"/>
      <c r="K43" s="397"/>
      <c r="L43" s="397"/>
      <c r="M43" s="397"/>
      <c r="N43" s="397"/>
      <c r="O43" s="397"/>
      <c r="P43" s="397"/>
      <c r="Q43" s="397"/>
      <c r="R43" s="397"/>
      <c r="S43" s="397"/>
      <c r="T43" s="398"/>
      <c r="U43" s="239">
        <f t="shared" si="0"/>
        <v>250</v>
      </c>
      <c r="V43" s="239"/>
      <c r="W43" s="239"/>
      <c r="X43" s="386" t="e">
        <f>U43/#REF!</f>
        <v>#REF!</v>
      </c>
      <c r="Y43" s="387"/>
      <c r="Z43" s="388"/>
      <c r="AA43" s="239">
        <f t="shared" si="1"/>
        <v>100</v>
      </c>
      <c r="AB43" s="239">
        <v>100</v>
      </c>
      <c r="AC43" s="239">
        <v>100</v>
      </c>
      <c r="AD43" s="239">
        <v>40</v>
      </c>
      <c r="AE43" s="239">
        <v>80</v>
      </c>
      <c r="AF43" s="239">
        <v>80</v>
      </c>
      <c r="AG43" s="239"/>
      <c r="AH43" s="239"/>
      <c r="AI43" s="239"/>
      <c r="AJ43" s="239"/>
      <c r="AK43" s="239"/>
      <c r="AL43" s="239"/>
      <c r="AM43" s="239">
        <v>50</v>
      </c>
      <c r="AN43" s="239"/>
      <c r="AO43" s="239"/>
      <c r="AP43" s="239">
        <v>10</v>
      </c>
      <c r="AQ43" s="239"/>
      <c r="AR43" s="239"/>
      <c r="AS43" s="239">
        <f t="shared" si="2"/>
        <v>150</v>
      </c>
      <c r="AT43" s="239"/>
      <c r="AU43" s="240"/>
      <c r="AV43" s="332">
        <v>5</v>
      </c>
      <c r="AW43" s="320"/>
      <c r="AX43" s="320"/>
      <c r="AY43" s="320"/>
      <c r="AZ43" s="320">
        <v>5</v>
      </c>
      <c r="BA43" s="320"/>
      <c r="BB43" s="320"/>
      <c r="BC43" s="321"/>
      <c r="BD43" s="322">
        <f t="shared" si="3"/>
        <v>10</v>
      </c>
      <c r="BE43" s="323"/>
      <c r="BF43" s="324"/>
    </row>
    <row r="44" spans="1:59" s="89" customFormat="1" ht="21" customHeight="1" x14ac:dyDescent="0.2">
      <c r="A44" s="135">
        <v>4</v>
      </c>
      <c r="B44" s="152" t="s">
        <v>195</v>
      </c>
      <c r="C44" s="396" t="s">
        <v>220</v>
      </c>
      <c r="D44" s="397"/>
      <c r="E44" s="397"/>
      <c r="F44" s="397"/>
      <c r="G44" s="397"/>
      <c r="H44" s="397"/>
      <c r="I44" s="397"/>
      <c r="J44" s="397"/>
      <c r="K44" s="397"/>
      <c r="L44" s="397"/>
      <c r="M44" s="397"/>
      <c r="N44" s="397"/>
      <c r="O44" s="397"/>
      <c r="P44" s="397"/>
      <c r="Q44" s="397"/>
      <c r="R44" s="397"/>
      <c r="S44" s="397"/>
      <c r="T44" s="398"/>
      <c r="U44" s="240">
        <f t="shared" si="0"/>
        <v>125</v>
      </c>
      <c r="V44" s="327"/>
      <c r="W44" s="328"/>
      <c r="X44" s="386" t="e">
        <f>U44/#REF!</f>
        <v>#REF!</v>
      </c>
      <c r="Y44" s="387"/>
      <c r="Z44" s="388"/>
      <c r="AA44" s="239">
        <f t="shared" si="1"/>
        <v>50</v>
      </c>
      <c r="AB44" s="239">
        <v>100</v>
      </c>
      <c r="AC44" s="239">
        <v>100</v>
      </c>
      <c r="AD44" s="239"/>
      <c r="AE44" s="239"/>
      <c r="AF44" s="239"/>
      <c r="AG44" s="329">
        <v>45</v>
      </c>
      <c r="AH44" s="330"/>
      <c r="AI44" s="331"/>
      <c r="AJ44" s="240"/>
      <c r="AK44" s="327"/>
      <c r="AL44" s="328"/>
      <c r="AM44" s="240"/>
      <c r="AN44" s="327"/>
      <c r="AO44" s="328"/>
      <c r="AP44" s="240">
        <v>5</v>
      </c>
      <c r="AQ44" s="327"/>
      <c r="AR44" s="328"/>
      <c r="AS44" s="239">
        <f t="shared" si="2"/>
        <v>75</v>
      </c>
      <c r="AT44" s="239"/>
      <c r="AU44" s="240"/>
      <c r="AV44" s="332">
        <v>5</v>
      </c>
      <c r="AW44" s="320"/>
      <c r="AX44" s="320"/>
      <c r="AY44" s="320"/>
      <c r="AZ44" s="320"/>
      <c r="BA44" s="320"/>
      <c r="BB44" s="320"/>
      <c r="BC44" s="321"/>
      <c r="BD44" s="322">
        <f t="shared" si="3"/>
        <v>5</v>
      </c>
      <c r="BE44" s="323"/>
      <c r="BF44" s="324"/>
    </row>
    <row r="45" spans="1:59" s="89" customFormat="1" ht="15.95" customHeight="1" x14ac:dyDescent="0.2">
      <c r="A45" s="135">
        <v>5</v>
      </c>
      <c r="B45" s="152" t="s">
        <v>196</v>
      </c>
      <c r="C45" s="396" t="s">
        <v>221</v>
      </c>
      <c r="D45" s="397"/>
      <c r="E45" s="397"/>
      <c r="F45" s="397"/>
      <c r="G45" s="397"/>
      <c r="H45" s="397"/>
      <c r="I45" s="397"/>
      <c r="J45" s="397"/>
      <c r="K45" s="397"/>
      <c r="L45" s="397"/>
      <c r="M45" s="397"/>
      <c r="N45" s="397"/>
      <c r="O45" s="397"/>
      <c r="P45" s="397"/>
      <c r="Q45" s="397"/>
      <c r="R45" s="397"/>
      <c r="S45" s="397"/>
      <c r="T45" s="398"/>
      <c r="U45" s="240">
        <f t="shared" ref="U45" si="4">AA45+AS45</f>
        <v>125</v>
      </c>
      <c r="V45" s="327"/>
      <c r="W45" s="328"/>
      <c r="X45" s="386" t="e">
        <f>U45/#REF!</f>
        <v>#REF!</v>
      </c>
      <c r="Y45" s="387"/>
      <c r="Z45" s="388"/>
      <c r="AA45" s="239">
        <f t="shared" ref="AA45" si="5">AD45+AG45+AJ45+AM45+AP45</f>
        <v>50</v>
      </c>
      <c r="AB45" s="239">
        <v>100</v>
      </c>
      <c r="AC45" s="239">
        <v>100</v>
      </c>
      <c r="AD45" s="240">
        <v>20</v>
      </c>
      <c r="AE45" s="327"/>
      <c r="AF45" s="328"/>
      <c r="AG45" s="240"/>
      <c r="AH45" s="327"/>
      <c r="AI45" s="328"/>
      <c r="AJ45" s="240"/>
      <c r="AK45" s="327"/>
      <c r="AL45" s="328"/>
      <c r="AM45" s="240">
        <v>25</v>
      </c>
      <c r="AN45" s="327"/>
      <c r="AO45" s="328"/>
      <c r="AP45" s="240">
        <v>5</v>
      </c>
      <c r="AQ45" s="327"/>
      <c r="AR45" s="328"/>
      <c r="AS45" s="239">
        <f t="shared" si="2"/>
        <v>75</v>
      </c>
      <c r="AT45" s="239"/>
      <c r="AU45" s="240"/>
      <c r="AV45" s="332"/>
      <c r="AW45" s="320"/>
      <c r="AX45" s="320"/>
      <c r="AY45" s="320"/>
      <c r="AZ45" s="320">
        <v>5</v>
      </c>
      <c r="BA45" s="320"/>
      <c r="BB45" s="320"/>
      <c r="BC45" s="321"/>
      <c r="BD45" s="322">
        <f t="shared" si="3"/>
        <v>5</v>
      </c>
      <c r="BE45" s="323"/>
      <c r="BF45" s="324"/>
    </row>
    <row r="46" spans="1:59" s="89" customFormat="1" ht="15.95" customHeight="1" x14ac:dyDescent="0.2">
      <c r="A46" s="135">
        <v>6</v>
      </c>
      <c r="B46" s="152" t="s">
        <v>198</v>
      </c>
      <c r="C46" s="396" t="s">
        <v>222</v>
      </c>
      <c r="D46" s="397"/>
      <c r="E46" s="397"/>
      <c r="F46" s="397"/>
      <c r="G46" s="397"/>
      <c r="H46" s="397"/>
      <c r="I46" s="397"/>
      <c r="J46" s="397"/>
      <c r="K46" s="397"/>
      <c r="L46" s="397"/>
      <c r="M46" s="397"/>
      <c r="N46" s="397"/>
      <c r="O46" s="397"/>
      <c r="P46" s="397"/>
      <c r="Q46" s="397"/>
      <c r="R46" s="397"/>
      <c r="S46" s="397"/>
      <c r="T46" s="398"/>
      <c r="U46" s="240">
        <f>AA46+AS46</f>
        <v>250</v>
      </c>
      <c r="V46" s="327"/>
      <c r="W46" s="328"/>
      <c r="X46" s="386" t="e">
        <f>U46/#REF!</f>
        <v>#REF!</v>
      </c>
      <c r="Y46" s="387"/>
      <c r="Z46" s="388"/>
      <c r="AA46" s="239">
        <f t="shared" si="1"/>
        <v>100</v>
      </c>
      <c r="AB46" s="239">
        <v>100</v>
      </c>
      <c r="AC46" s="239">
        <v>100</v>
      </c>
      <c r="AD46" s="240">
        <v>40</v>
      </c>
      <c r="AE46" s="327"/>
      <c r="AF46" s="328"/>
      <c r="AG46" s="240"/>
      <c r="AH46" s="327"/>
      <c r="AI46" s="328"/>
      <c r="AJ46" s="240"/>
      <c r="AK46" s="327"/>
      <c r="AL46" s="328"/>
      <c r="AM46" s="240">
        <v>50</v>
      </c>
      <c r="AN46" s="327"/>
      <c r="AO46" s="328"/>
      <c r="AP46" s="240">
        <v>10</v>
      </c>
      <c r="AQ46" s="327"/>
      <c r="AR46" s="328"/>
      <c r="AS46" s="239">
        <f t="shared" si="2"/>
        <v>150</v>
      </c>
      <c r="AT46" s="239"/>
      <c r="AU46" s="240"/>
      <c r="AV46" s="332">
        <v>5</v>
      </c>
      <c r="AW46" s="320"/>
      <c r="AX46" s="320"/>
      <c r="AY46" s="320"/>
      <c r="AZ46" s="320">
        <v>5</v>
      </c>
      <c r="BA46" s="320"/>
      <c r="BB46" s="320"/>
      <c r="BC46" s="321"/>
      <c r="BD46" s="322">
        <f t="shared" si="3"/>
        <v>10</v>
      </c>
      <c r="BE46" s="323"/>
      <c r="BF46" s="324"/>
    </row>
    <row r="47" spans="1:59" s="89" customFormat="1" ht="21" customHeight="1" x14ac:dyDescent="0.2">
      <c r="A47" s="135">
        <v>7</v>
      </c>
      <c r="B47" s="152"/>
      <c r="C47" s="282" t="s">
        <v>223</v>
      </c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4"/>
      <c r="U47" s="240">
        <f t="shared" si="0"/>
        <v>125</v>
      </c>
      <c r="V47" s="327"/>
      <c r="W47" s="328"/>
      <c r="X47" s="386" t="e">
        <f>U47/#REF!</f>
        <v>#REF!</v>
      </c>
      <c r="Y47" s="387"/>
      <c r="Z47" s="388"/>
      <c r="AA47" s="239">
        <f t="shared" si="1"/>
        <v>50</v>
      </c>
      <c r="AB47" s="239">
        <v>100</v>
      </c>
      <c r="AC47" s="239">
        <v>100</v>
      </c>
      <c r="AD47" s="240">
        <v>20</v>
      </c>
      <c r="AE47" s="327"/>
      <c r="AF47" s="328"/>
      <c r="AG47" s="240"/>
      <c r="AH47" s="327"/>
      <c r="AI47" s="328"/>
      <c r="AJ47" s="240"/>
      <c r="AK47" s="327"/>
      <c r="AL47" s="328"/>
      <c r="AM47" s="240">
        <v>25</v>
      </c>
      <c r="AN47" s="327"/>
      <c r="AO47" s="328"/>
      <c r="AP47" s="240">
        <v>5</v>
      </c>
      <c r="AQ47" s="327"/>
      <c r="AR47" s="328"/>
      <c r="AS47" s="239">
        <f t="shared" si="2"/>
        <v>75</v>
      </c>
      <c r="AT47" s="239"/>
      <c r="AU47" s="240"/>
      <c r="AV47" s="332">
        <v>5</v>
      </c>
      <c r="AW47" s="320"/>
      <c r="AX47" s="320"/>
      <c r="AY47" s="320"/>
      <c r="AZ47" s="320"/>
      <c r="BA47" s="320"/>
      <c r="BB47" s="320"/>
      <c r="BC47" s="321"/>
      <c r="BD47" s="322">
        <f t="shared" si="3"/>
        <v>5</v>
      </c>
      <c r="BE47" s="323"/>
      <c r="BF47" s="324"/>
      <c r="BG47" s="10"/>
    </row>
    <row r="48" spans="1:59" s="89" customFormat="1" ht="21" customHeight="1" x14ac:dyDescent="0.2">
      <c r="A48" s="135">
        <v>8</v>
      </c>
      <c r="B48" s="152"/>
      <c r="C48" s="282" t="s">
        <v>223</v>
      </c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4"/>
      <c r="U48" s="240">
        <f t="shared" si="0"/>
        <v>125</v>
      </c>
      <c r="V48" s="327"/>
      <c r="W48" s="328"/>
      <c r="X48" s="386" t="e">
        <f>U48/#REF!</f>
        <v>#REF!</v>
      </c>
      <c r="Y48" s="387"/>
      <c r="Z48" s="388"/>
      <c r="AA48" s="239">
        <f t="shared" si="1"/>
        <v>50</v>
      </c>
      <c r="AB48" s="239">
        <v>100</v>
      </c>
      <c r="AC48" s="239">
        <v>100</v>
      </c>
      <c r="AD48" s="240">
        <v>20</v>
      </c>
      <c r="AE48" s="327"/>
      <c r="AF48" s="328"/>
      <c r="AG48" s="240"/>
      <c r="AH48" s="327"/>
      <c r="AI48" s="328"/>
      <c r="AJ48" s="240"/>
      <c r="AK48" s="327"/>
      <c r="AL48" s="328"/>
      <c r="AM48" s="240">
        <v>25</v>
      </c>
      <c r="AN48" s="327"/>
      <c r="AO48" s="328"/>
      <c r="AP48" s="240">
        <v>5</v>
      </c>
      <c r="AQ48" s="327"/>
      <c r="AR48" s="328"/>
      <c r="AS48" s="239">
        <f t="shared" si="2"/>
        <v>75</v>
      </c>
      <c r="AT48" s="239"/>
      <c r="AU48" s="240"/>
      <c r="AV48" s="332"/>
      <c r="AW48" s="320"/>
      <c r="AX48" s="320"/>
      <c r="AY48" s="320"/>
      <c r="AZ48" s="320">
        <v>5</v>
      </c>
      <c r="BA48" s="320"/>
      <c r="BB48" s="320"/>
      <c r="BC48" s="321"/>
      <c r="BD48" s="322">
        <f t="shared" si="3"/>
        <v>5</v>
      </c>
      <c r="BE48" s="323"/>
      <c r="BF48" s="324"/>
    </row>
    <row r="49" spans="1:59" s="89" customFormat="1" ht="21" customHeight="1" thickBot="1" x14ac:dyDescent="0.25">
      <c r="A49" s="173"/>
      <c r="B49" s="174"/>
      <c r="C49" s="273" t="s">
        <v>224</v>
      </c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273"/>
      <c r="U49" s="273">
        <f>U41+U42+U43+U44+U57+U46+U47+U48</f>
        <v>1500</v>
      </c>
      <c r="V49" s="273"/>
      <c r="W49" s="273"/>
      <c r="X49" s="452" t="e">
        <f>X41+X42+X43+X44+X45+X46+X47+X48</f>
        <v>#REF!</v>
      </c>
      <c r="Y49" s="452"/>
      <c r="Z49" s="452"/>
      <c r="AA49" s="273">
        <f>SUM(AA41:AA48)</f>
        <v>600</v>
      </c>
      <c r="AB49" s="273"/>
      <c r="AC49" s="273"/>
      <c r="AD49" s="273">
        <f>SUM(AD41:AD48)</f>
        <v>220</v>
      </c>
      <c r="AE49" s="273"/>
      <c r="AF49" s="273"/>
      <c r="AG49" s="273">
        <f>SUM(AG41:AG48)</f>
        <v>45</v>
      </c>
      <c r="AH49" s="273"/>
      <c r="AI49" s="273"/>
      <c r="AJ49" s="273">
        <f>SUM(AJ41:AJ48)</f>
        <v>0</v>
      </c>
      <c r="AK49" s="273"/>
      <c r="AL49" s="273"/>
      <c r="AM49" s="273">
        <f>SUM(AM41:AM48)</f>
        <v>275</v>
      </c>
      <c r="AN49" s="273"/>
      <c r="AO49" s="273"/>
      <c r="AP49" s="273">
        <f>SUM(AP41:AP48)</f>
        <v>60</v>
      </c>
      <c r="AQ49" s="273"/>
      <c r="AR49" s="273"/>
      <c r="AS49" s="273">
        <f>SUM(AS41:AS48)</f>
        <v>900</v>
      </c>
      <c r="AT49" s="273"/>
      <c r="AU49" s="275"/>
      <c r="AV49" s="276">
        <f>AV47+AV46+AV57+AV44+AV43+AV42+AV41</f>
        <v>30</v>
      </c>
      <c r="AW49" s="277"/>
      <c r="AX49" s="277"/>
      <c r="AY49" s="277"/>
      <c r="AZ49" s="277">
        <f>SUM(AZ41:AZ48)</f>
        <v>30</v>
      </c>
      <c r="BA49" s="277"/>
      <c r="BB49" s="277"/>
      <c r="BC49" s="278"/>
      <c r="BD49" s="279">
        <f>SUM(BD41:BF48)</f>
        <v>60</v>
      </c>
      <c r="BE49" s="277"/>
      <c r="BF49" s="278"/>
    </row>
    <row r="50" spans="1:59" s="89" customFormat="1" ht="28.5" customHeight="1" thickBot="1" x14ac:dyDescent="0.25">
      <c r="A50" s="138"/>
      <c r="B50" s="138"/>
      <c r="C50" s="419" t="s">
        <v>223</v>
      </c>
      <c r="D50" s="419"/>
      <c r="E50" s="419"/>
      <c r="F50" s="419"/>
      <c r="G50" s="419"/>
      <c r="H50" s="419"/>
      <c r="I50" s="419"/>
      <c r="J50" s="419"/>
      <c r="K50" s="419"/>
      <c r="L50" s="419"/>
      <c r="M50" s="419"/>
      <c r="N50" s="419"/>
      <c r="O50" s="419"/>
      <c r="P50" s="419"/>
      <c r="Q50" s="419"/>
      <c r="R50" s="419"/>
      <c r="S50" s="419"/>
      <c r="T50" s="419"/>
      <c r="U50" s="379"/>
      <c r="V50" s="379"/>
      <c r="W50" s="379"/>
      <c r="X50" s="463"/>
      <c r="Y50" s="463"/>
      <c r="Z50" s="463"/>
      <c r="AA50" s="379"/>
      <c r="AB50" s="379"/>
      <c r="AC50" s="379"/>
      <c r="AD50" s="379"/>
      <c r="AE50" s="379"/>
      <c r="AF50" s="379"/>
      <c r="AG50" s="379"/>
      <c r="AH50" s="379"/>
      <c r="AI50" s="379"/>
      <c r="AJ50" s="379"/>
      <c r="AK50" s="379"/>
      <c r="AL50" s="379"/>
      <c r="AM50" s="379"/>
      <c r="AN50" s="379"/>
      <c r="AO50" s="379"/>
      <c r="AP50" s="379"/>
      <c r="AQ50" s="379"/>
      <c r="AR50" s="379"/>
      <c r="AS50" s="379"/>
      <c r="AT50" s="379"/>
      <c r="AU50" s="379"/>
      <c r="AV50" s="461"/>
      <c r="AW50" s="461"/>
      <c r="AX50" s="461"/>
      <c r="AY50" s="461"/>
      <c r="AZ50" s="461"/>
      <c r="BA50" s="461"/>
      <c r="BB50" s="461"/>
      <c r="BC50" s="461"/>
      <c r="BD50" s="462"/>
      <c r="BE50" s="462"/>
      <c r="BF50" s="462"/>
    </row>
    <row r="51" spans="1:59" s="89" customFormat="1" ht="21" customHeight="1" x14ac:dyDescent="0.2">
      <c r="A51" s="196">
        <v>1</v>
      </c>
      <c r="B51" s="146" t="s">
        <v>199</v>
      </c>
      <c r="C51" s="257" t="s">
        <v>225</v>
      </c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9"/>
      <c r="U51" s="260">
        <f t="shared" ref="U51:U56" si="6">AA51+AS51</f>
        <v>125</v>
      </c>
      <c r="V51" s="261"/>
      <c r="W51" s="262"/>
      <c r="X51" s="380" t="e">
        <f>U51/#REF!</f>
        <v>#REF!</v>
      </c>
      <c r="Y51" s="381"/>
      <c r="Z51" s="382"/>
      <c r="AA51" s="367">
        <f t="shared" ref="AA51" si="7">AD51+AG51+AJ51+AM51+AP51</f>
        <v>50</v>
      </c>
      <c r="AB51" s="367">
        <v>100</v>
      </c>
      <c r="AC51" s="367">
        <v>100</v>
      </c>
      <c r="AD51" s="260">
        <v>20</v>
      </c>
      <c r="AE51" s="261"/>
      <c r="AF51" s="262"/>
      <c r="AG51" s="260"/>
      <c r="AH51" s="261"/>
      <c r="AI51" s="262"/>
      <c r="AJ51" s="260"/>
      <c r="AK51" s="261"/>
      <c r="AL51" s="262"/>
      <c r="AM51" s="260">
        <v>25</v>
      </c>
      <c r="AN51" s="261"/>
      <c r="AO51" s="262"/>
      <c r="AP51" s="260">
        <v>5</v>
      </c>
      <c r="AQ51" s="261"/>
      <c r="AR51" s="262"/>
      <c r="AS51" s="260">
        <f t="shared" ref="AS51:AS56" si="8">AA51*1.5</f>
        <v>75</v>
      </c>
      <c r="AT51" s="261"/>
      <c r="AU51" s="265"/>
      <c r="AV51" s="459">
        <v>5</v>
      </c>
      <c r="AW51" s="454"/>
      <c r="AX51" s="454"/>
      <c r="AY51" s="460"/>
      <c r="AZ51" s="453"/>
      <c r="BA51" s="454"/>
      <c r="BB51" s="454"/>
      <c r="BC51" s="455"/>
      <c r="BD51" s="456">
        <v>5</v>
      </c>
      <c r="BE51" s="457"/>
      <c r="BF51" s="458"/>
    </row>
    <row r="52" spans="1:59" s="89" customFormat="1" ht="21" customHeight="1" x14ac:dyDescent="0.2">
      <c r="A52" s="90">
        <v>2</v>
      </c>
      <c r="B52" s="177" t="s">
        <v>200</v>
      </c>
      <c r="C52" s="282" t="s">
        <v>226</v>
      </c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4"/>
      <c r="U52" s="240">
        <f t="shared" si="6"/>
        <v>125</v>
      </c>
      <c r="V52" s="327"/>
      <c r="W52" s="328"/>
      <c r="X52" s="386" t="e">
        <f>U52/#REF!</f>
        <v>#REF!</v>
      </c>
      <c r="Y52" s="387"/>
      <c r="Z52" s="388"/>
      <c r="AA52" s="239">
        <f t="shared" ref="AA52:AA57" si="9">AD52+AG52+AJ52+AM52+AP52</f>
        <v>50</v>
      </c>
      <c r="AB52" s="239">
        <v>100</v>
      </c>
      <c r="AC52" s="239">
        <v>100</v>
      </c>
      <c r="AD52" s="240">
        <v>20</v>
      </c>
      <c r="AE52" s="327"/>
      <c r="AF52" s="328"/>
      <c r="AG52" s="240"/>
      <c r="AH52" s="327"/>
      <c r="AI52" s="328"/>
      <c r="AJ52" s="240"/>
      <c r="AK52" s="327"/>
      <c r="AL52" s="328"/>
      <c r="AM52" s="240">
        <v>25</v>
      </c>
      <c r="AN52" s="327"/>
      <c r="AO52" s="328"/>
      <c r="AP52" s="240">
        <v>5</v>
      </c>
      <c r="AQ52" s="327"/>
      <c r="AR52" s="328"/>
      <c r="AS52" s="240">
        <f t="shared" si="8"/>
        <v>75</v>
      </c>
      <c r="AT52" s="327"/>
      <c r="AU52" s="375"/>
      <c r="AV52" s="369">
        <v>5</v>
      </c>
      <c r="AW52" s="370"/>
      <c r="AX52" s="370"/>
      <c r="AY52" s="371"/>
      <c r="AZ52" s="372"/>
      <c r="BA52" s="370"/>
      <c r="BB52" s="370"/>
      <c r="BC52" s="373"/>
      <c r="BD52" s="383">
        <v>5</v>
      </c>
      <c r="BE52" s="384"/>
      <c r="BF52" s="385"/>
    </row>
    <row r="53" spans="1:59" s="8" customFormat="1" ht="21" customHeight="1" x14ac:dyDescent="0.25">
      <c r="A53" s="90">
        <v>3</v>
      </c>
      <c r="B53" s="177" t="s">
        <v>201</v>
      </c>
      <c r="C53" s="406" t="s">
        <v>227</v>
      </c>
      <c r="D53" s="406"/>
      <c r="E53" s="406"/>
      <c r="F53" s="406"/>
      <c r="G53" s="406"/>
      <c r="H53" s="406"/>
      <c r="I53" s="406"/>
      <c r="J53" s="406"/>
      <c r="K53" s="406"/>
      <c r="L53" s="406"/>
      <c r="M53" s="406"/>
      <c r="N53" s="406"/>
      <c r="O53" s="406"/>
      <c r="P53" s="406"/>
      <c r="Q53" s="406"/>
      <c r="R53" s="406"/>
      <c r="S53" s="406"/>
      <c r="T53" s="406"/>
      <c r="U53" s="240">
        <f t="shared" si="6"/>
        <v>125</v>
      </c>
      <c r="V53" s="327"/>
      <c r="W53" s="328"/>
      <c r="X53" s="386" t="e">
        <f>U53/#REF!</f>
        <v>#REF!</v>
      </c>
      <c r="Y53" s="387"/>
      <c r="Z53" s="388"/>
      <c r="AA53" s="239">
        <f t="shared" si="9"/>
        <v>50</v>
      </c>
      <c r="AB53" s="239">
        <v>100</v>
      </c>
      <c r="AC53" s="239">
        <v>100</v>
      </c>
      <c r="AD53" s="240"/>
      <c r="AE53" s="327"/>
      <c r="AF53" s="328"/>
      <c r="AG53" s="240">
        <v>45</v>
      </c>
      <c r="AH53" s="327"/>
      <c r="AI53" s="328"/>
      <c r="AJ53" s="240"/>
      <c r="AK53" s="327"/>
      <c r="AL53" s="328"/>
      <c r="AM53" s="240"/>
      <c r="AN53" s="327"/>
      <c r="AO53" s="328"/>
      <c r="AP53" s="240">
        <v>5</v>
      </c>
      <c r="AQ53" s="327"/>
      <c r="AR53" s="328"/>
      <c r="AS53" s="240">
        <f t="shared" si="8"/>
        <v>75</v>
      </c>
      <c r="AT53" s="327"/>
      <c r="AU53" s="375"/>
      <c r="AV53" s="369">
        <v>5</v>
      </c>
      <c r="AW53" s="370"/>
      <c r="AX53" s="370"/>
      <c r="AY53" s="371"/>
      <c r="AZ53" s="372"/>
      <c r="BA53" s="370"/>
      <c r="BB53" s="370"/>
      <c r="BC53" s="373"/>
      <c r="BD53" s="383">
        <v>5</v>
      </c>
      <c r="BE53" s="384"/>
      <c r="BF53" s="385"/>
      <c r="BG53" s="9"/>
    </row>
    <row r="54" spans="1:59" s="8" customFormat="1" ht="15.95" customHeight="1" x14ac:dyDescent="0.25">
      <c r="A54" s="90">
        <v>4</v>
      </c>
      <c r="B54" s="152" t="s">
        <v>202</v>
      </c>
      <c r="C54" s="406" t="s">
        <v>228</v>
      </c>
      <c r="D54" s="407"/>
      <c r="E54" s="407"/>
      <c r="F54" s="407"/>
      <c r="G54" s="407"/>
      <c r="H54" s="407"/>
      <c r="I54" s="407"/>
      <c r="J54" s="407"/>
      <c r="K54" s="407"/>
      <c r="L54" s="407"/>
      <c r="M54" s="407"/>
      <c r="N54" s="407"/>
      <c r="O54" s="407"/>
      <c r="P54" s="407"/>
      <c r="Q54" s="407"/>
      <c r="R54" s="407"/>
      <c r="S54" s="407"/>
      <c r="T54" s="407"/>
      <c r="U54" s="240">
        <f t="shared" si="6"/>
        <v>125</v>
      </c>
      <c r="V54" s="327"/>
      <c r="W54" s="328"/>
      <c r="X54" s="386" t="e">
        <f>U54/#REF!</f>
        <v>#REF!</v>
      </c>
      <c r="Y54" s="387"/>
      <c r="Z54" s="388"/>
      <c r="AA54" s="239">
        <f t="shared" si="9"/>
        <v>50</v>
      </c>
      <c r="AB54" s="239">
        <v>100</v>
      </c>
      <c r="AC54" s="239">
        <v>100</v>
      </c>
      <c r="AD54" s="240">
        <v>20</v>
      </c>
      <c r="AE54" s="327"/>
      <c r="AF54" s="328"/>
      <c r="AG54" s="240"/>
      <c r="AH54" s="327"/>
      <c r="AI54" s="328"/>
      <c r="AJ54" s="240"/>
      <c r="AK54" s="327"/>
      <c r="AL54" s="328"/>
      <c r="AM54" s="240">
        <v>25</v>
      </c>
      <c r="AN54" s="327"/>
      <c r="AO54" s="328"/>
      <c r="AP54" s="240">
        <v>5</v>
      </c>
      <c r="AQ54" s="327"/>
      <c r="AR54" s="328"/>
      <c r="AS54" s="240">
        <f t="shared" si="8"/>
        <v>75</v>
      </c>
      <c r="AT54" s="327"/>
      <c r="AU54" s="375"/>
      <c r="AV54" s="369">
        <v>5</v>
      </c>
      <c r="AW54" s="370"/>
      <c r="AX54" s="370"/>
      <c r="AY54" s="371"/>
      <c r="AZ54" s="372"/>
      <c r="BA54" s="370"/>
      <c r="BB54" s="370"/>
      <c r="BC54" s="373"/>
      <c r="BD54" s="383">
        <v>5</v>
      </c>
      <c r="BE54" s="384"/>
      <c r="BF54" s="385"/>
    </row>
    <row r="55" spans="1:59" s="8" customFormat="1" ht="15.75" customHeight="1" x14ac:dyDescent="0.25">
      <c r="A55" s="90">
        <v>5</v>
      </c>
      <c r="B55" s="153" t="s">
        <v>204</v>
      </c>
      <c r="C55" s="282" t="s">
        <v>229</v>
      </c>
      <c r="D55" s="411"/>
      <c r="E55" s="411"/>
      <c r="F55" s="411"/>
      <c r="G55" s="411"/>
      <c r="H55" s="411"/>
      <c r="I55" s="411"/>
      <c r="J55" s="411"/>
      <c r="K55" s="411"/>
      <c r="L55" s="411"/>
      <c r="M55" s="411"/>
      <c r="N55" s="411"/>
      <c r="O55" s="411"/>
      <c r="P55" s="411"/>
      <c r="Q55" s="411"/>
      <c r="R55" s="411"/>
      <c r="S55" s="411"/>
      <c r="T55" s="412"/>
      <c r="U55" s="240">
        <f t="shared" si="6"/>
        <v>125</v>
      </c>
      <c r="V55" s="327"/>
      <c r="W55" s="328"/>
      <c r="X55" s="386" t="e">
        <f>U55/#REF!</f>
        <v>#REF!</v>
      </c>
      <c r="Y55" s="387"/>
      <c r="Z55" s="388"/>
      <c r="AA55" s="239">
        <f t="shared" si="9"/>
        <v>50</v>
      </c>
      <c r="AB55" s="239">
        <v>100</v>
      </c>
      <c r="AC55" s="239">
        <v>100</v>
      </c>
      <c r="AD55" s="240">
        <v>20</v>
      </c>
      <c r="AE55" s="327"/>
      <c r="AF55" s="328"/>
      <c r="AG55" s="240"/>
      <c r="AH55" s="327"/>
      <c r="AI55" s="328"/>
      <c r="AJ55" s="240"/>
      <c r="AK55" s="327"/>
      <c r="AL55" s="328"/>
      <c r="AM55" s="240">
        <v>25</v>
      </c>
      <c r="AN55" s="327"/>
      <c r="AO55" s="328"/>
      <c r="AP55" s="240">
        <v>5</v>
      </c>
      <c r="AQ55" s="327"/>
      <c r="AR55" s="328"/>
      <c r="AS55" s="240">
        <f t="shared" si="8"/>
        <v>75</v>
      </c>
      <c r="AT55" s="327"/>
      <c r="AU55" s="375"/>
      <c r="AV55" s="369"/>
      <c r="AW55" s="370"/>
      <c r="AX55" s="370"/>
      <c r="AY55" s="371"/>
      <c r="AZ55" s="372">
        <v>5</v>
      </c>
      <c r="BA55" s="370"/>
      <c r="BB55" s="370"/>
      <c r="BC55" s="373"/>
      <c r="BD55" s="383">
        <v>5</v>
      </c>
      <c r="BE55" s="384"/>
      <c r="BF55" s="385"/>
    </row>
    <row r="56" spans="1:59" s="8" customFormat="1" ht="21" customHeight="1" x14ac:dyDescent="0.25">
      <c r="A56" s="90">
        <v>6</v>
      </c>
      <c r="B56" s="153" t="s">
        <v>203</v>
      </c>
      <c r="C56" s="282" t="s">
        <v>230</v>
      </c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  <c r="T56" s="284"/>
      <c r="U56" s="240">
        <f t="shared" si="6"/>
        <v>125</v>
      </c>
      <c r="V56" s="327"/>
      <c r="W56" s="328"/>
      <c r="X56" s="386" t="e">
        <f>U56/#REF!</f>
        <v>#REF!</v>
      </c>
      <c r="Y56" s="387"/>
      <c r="Z56" s="388"/>
      <c r="AA56" s="239">
        <f t="shared" si="9"/>
        <v>50</v>
      </c>
      <c r="AB56" s="239">
        <v>100</v>
      </c>
      <c r="AC56" s="239">
        <v>100</v>
      </c>
      <c r="AD56" s="240">
        <v>20</v>
      </c>
      <c r="AE56" s="327"/>
      <c r="AF56" s="328"/>
      <c r="AG56" s="240"/>
      <c r="AH56" s="327"/>
      <c r="AI56" s="328"/>
      <c r="AJ56" s="240"/>
      <c r="AK56" s="327"/>
      <c r="AL56" s="328"/>
      <c r="AM56" s="240">
        <v>25</v>
      </c>
      <c r="AN56" s="327"/>
      <c r="AO56" s="328"/>
      <c r="AP56" s="240">
        <v>5</v>
      </c>
      <c r="AQ56" s="327"/>
      <c r="AR56" s="328"/>
      <c r="AS56" s="240">
        <f t="shared" si="8"/>
        <v>75</v>
      </c>
      <c r="AT56" s="327"/>
      <c r="AU56" s="375"/>
      <c r="AV56" s="369"/>
      <c r="AW56" s="370"/>
      <c r="AX56" s="370"/>
      <c r="AY56" s="371"/>
      <c r="AZ56" s="372">
        <v>5</v>
      </c>
      <c r="BA56" s="370"/>
      <c r="BB56" s="370"/>
      <c r="BC56" s="373"/>
      <c r="BD56" s="383">
        <v>5</v>
      </c>
      <c r="BE56" s="384"/>
      <c r="BF56" s="385"/>
    </row>
    <row r="57" spans="1:59" s="8" customFormat="1" ht="21" customHeight="1" x14ac:dyDescent="0.25">
      <c r="A57" s="90">
        <v>7</v>
      </c>
      <c r="B57" s="176" t="s">
        <v>205</v>
      </c>
      <c r="C57" s="406" t="s">
        <v>231</v>
      </c>
      <c r="D57" s="406"/>
      <c r="E57" s="406"/>
      <c r="F57" s="406"/>
      <c r="G57" s="406"/>
      <c r="H57" s="406"/>
      <c r="I57" s="406"/>
      <c r="J57" s="406"/>
      <c r="K57" s="406"/>
      <c r="L57" s="406"/>
      <c r="M57" s="406"/>
      <c r="N57" s="406"/>
      <c r="O57" s="406"/>
      <c r="P57" s="406"/>
      <c r="Q57" s="406"/>
      <c r="R57" s="406"/>
      <c r="S57" s="406"/>
      <c r="T57" s="406"/>
      <c r="U57" s="240">
        <f>AA57+AS57</f>
        <v>125</v>
      </c>
      <c r="V57" s="327"/>
      <c r="W57" s="328"/>
      <c r="X57" s="386" t="e">
        <f>U57/#REF!</f>
        <v>#REF!</v>
      </c>
      <c r="Y57" s="387"/>
      <c r="Z57" s="388"/>
      <c r="AA57" s="239">
        <f t="shared" si="9"/>
        <v>50</v>
      </c>
      <c r="AB57" s="239">
        <v>100</v>
      </c>
      <c r="AC57" s="239">
        <v>100</v>
      </c>
      <c r="AD57" s="240">
        <v>20</v>
      </c>
      <c r="AE57" s="327"/>
      <c r="AF57" s="328"/>
      <c r="AG57" s="240"/>
      <c r="AH57" s="327"/>
      <c r="AI57" s="328"/>
      <c r="AJ57" s="240"/>
      <c r="AK57" s="327"/>
      <c r="AL57" s="328"/>
      <c r="AM57" s="240">
        <v>25</v>
      </c>
      <c r="AN57" s="327"/>
      <c r="AO57" s="328"/>
      <c r="AP57" s="240">
        <v>5</v>
      </c>
      <c r="AQ57" s="327"/>
      <c r="AR57" s="328"/>
      <c r="AS57" s="240">
        <f>AA57*1.5</f>
        <v>75</v>
      </c>
      <c r="AT57" s="327"/>
      <c r="AU57" s="375"/>
      <c r="AV57" s="369"/>
      <c r="AW57" s="370"/>
      <c r="AX57" s="370"/>
      <c r="AY57" s="371"/>
      <c r="AZ57" s="372">
        <v>5</v>
      </c>
      <c r="BA57" s="370"/>
      <c r="BB57" s="370"/>
      <c r="BC57" s="373"/>
      <c r="BD57" s="383">
        <v>5</v>
      </c>
      <c r="BE57" s="384"/>
      <c r="BF57" s="385"/>
      <c r="BG57" s="89"/>
    </row>
    <row r="58" spans="1:59" s="9" customFormat="1" ht="21" customHeight="1" x14ac:dyDescent="0.25">
      <c r="A58" s="90">
        <v>8</v>
      </c>
      <c r="B58" s="198" t="s">
        <v>211</v>
      </c>
      <c r="C58" s="451" t="s">
        <v>232</v>
      </c>
      <c r="D58" s="451"/>
      <c r="E58" s="451"/>
      <c r="F58" s="451"/>
      <c r="G58" s="451"/>
      <c r="H58" s="451"/>
      <c r="I58" s="451"/>
      <c r="J58" s="451"/>
      <c r="K58" s="451"/>
      <c r="L58" s="451"/>
      <c r="M58" s="451"/>
      <c r="N58" s="451"/>
      <c r="O58" s="451"/>
      <c r="P58" s="451"/>
      <c r="Q58" s="451"/>
      <c r="R58" s="451"/>
      <c r="S58" s="451"/>
      <c r="T58" s="451"/>
      <c r="U58" s="240">
        <f>AA58+AS58</f>
        <v>125</v>
      </c>
      <c r="V58" s="327"/>
      <c r="W58" s="328"/>
      <c r="X58" s="386" t="e">
        <f>U58/#REF!</f>
        <v>#REF!</v>
      </c>
      <c r="Y58" s="387"/>
      <c r="Z58" s="388"/>
      <c r="AA58" s="239">
        <f t="shared" ref="AA58" si="10">AD58+AG58+AJ58+AM58+AP58</f>
        <v>50</v>
      </c>
      <c r="AB58" s="239">
        <v>100</v>
      </c>
      <c r="AC58" s="239">
        <v>100</v>
      </c>
      <c r="AD58" s="240">
        <v>20</v>
      </c>
      <c r="AE58" s="327"/>
      <c r="AF58" s="328"/>
      <c r="AG58" s="240"/>
      <c r="AH58" s="327"/>
      <c r="AI58" s="328"/>
      <c r="AJ58" s="240"/>
      <c r="AK58" s="327"/>
      <c r="AL58" s="328"/>
      <c r="AM58" s="240">
        <v>25</v>
      </c>
      <c r="AN58" s="327"/>
      <c r="AO58" s="328"/>
      <c r="AP58" s="240">
        <v>5</v>
      </c>
      <c r="AQ58" s="327"/>
      <c r="AR58" s="328"/>
      <c r="AS58" s="240">
        <f>AA58*1.5</f>
        <v>75</v>
      </c>
      <c r="AT58" s="327"/>
      <c r="AU58" s="375"/>
      <c r="AV58" s="369"/>
      <c r="AW58" s="370"/>
      <c r="AX58" s="370"/>
      <c r="AY58" s="371"/>
      <c r="AZ58" s="372">
        <v>5</v>
      </c>
      <c r="BA58" s="370"/>
      <c r="BB58" s="370"/>
      <c r="BC58" s="373"/>
      <c r="BD58" s="383"/>
      <c r="BE58" s="384"/>
      <c r="BF58" s="385"/>
      <c r="BG58" s="8"/>
    </row>
    <row r="59" spans="1:59" s="9" customFormat="1" ht="21" customHeight="1" thickBot="1" x14ac:dyDescent="0.3">
      <c r="A59" s="27"/>
      <c r="B59" s="178"/>
      <c r="C59" s="247" t="s">
        <v>224</v>
      </c>
      <c r="D59" s="247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374"/>
      <c r="Y59" s="374"/>
      <c r="Z59" s="374"/>
      <c r="AA59" s="376"/>
      <c r="AB59" s="377"/>
      <c r="AC59" s="378"/>
      <c r="AD59" s="376"/>
      <c r="AE59" s="377"/>
      <c r="AF59" s="378"/>
      <c r="AG59" s="376"/>
      <c r="AH59" s="377"/>
      <c r="AI59" s="378"/>
      <c r="AJ59" s="376"/>
      <c r="AK59" s="377"/>
      <c r="AL59" s="378"/>
      <c r="AM59" s="376"/>
      <c r="AN59" s="377"/>
      <c r="AO59" s="378"/>
      <c r="AP59" s="376"/>
      <c r="AQ59" s="377"/>
      <c r="AR59" s="378"/>
      <c r="AS59" s="376"/>
      <c r="AT59" s="377"/>
      <c r="AU59" s="378"/>
      <c r="AV59" s="394"/>
      <c r="AW59" s="273"/>
      <c r="AX59" s="273"/>
      <c r="AY59" s="273"/>
      <c r="AZ59" s="273"/>
      <c r="BA59" s="273"/>
      <c r="BB59" s="273"/>
      <c r="BC59" s="443"/>
      <c r="BD59" s="279"/>
      <c r="BE59" s="273"/>
      <c r="BF59" s="443"/>
      <c r="BG59" s="8"/>
    </row>
    <row r="60" spans="1:59" s="9" customFormat="1" ht="21" customHeight="1" thickBot="1" x14ac:dyDescent="0.3">
      <c r="A60" s="143"/>
      <c r="B60" s="143"/>
      <c r="C60" s="419" t="s">
        <v>233</v>
      </c>
      <c r="D60" s="366"/>
      <c r="E60" s="366"/>
      <c r="F60" s="366"/>
      <c r="G60" s="366"/>
      <c r="H60" s="366"/>
      <c r="I60" s="366"/>
      <c r="J60" s="366"/>
      <c r="K60" s="366"/>
      <c r="L60" s="366"/>
      <c r="M60" s="366"/>
      <c r="N60" s="366"/>
      <c r="O60" s="366"/>
      <c r="P60" s="366"/>
      <c r="Q60" s="366"/>
      <c r="R60" s="366"/>
      <c r="S60" s="366"/>
      <c r="T60" s="366"/>
      <c r="U60" s="379"/>
      <c r="V60" s="379"/>
      <c r="W60" s="379"/>
      <c r="X60" s="379"/>
      <c r="Y60" s="379"/>
      <c r="Z60" s="379"/>
      <c r="AA60" s="379"/>
      <c r="AB60" s="379"/>
      <c r="AC60" s="379"/>
      <c r="AD60" s="379"/>
      <c r="AE60" s="379"/>
      <c r="AF60" s="379"/>
      <c r="AG60" s="379"/>
      <c r="AH60" s="379"/>
      <c r="AI60" s="379"/>
      <c r="AJ60" s="379"/>
      <c r="AK60" s="379"/>
      <c r="AL60" s="379"/>
      <c r="AM60" s="379"/>
      <c r="AN60" s="379"/>
      <c r="AO60" s="379"/>
      <c r="AP60" s="379"/>
      <c r="AQ60" s="379"/>
      <c r="AR60" s="379"/>
      <c r="AS60" s="379"/>
      <c r="AT60" s="379"/>
      <c r="AU60" s="379"/>
      <c r="AV60" s="379"/>
      <c r="AW60" s="379"/>
      <c r="AX60" s="379"/>
      <c r="AY60" s="379"/>
      <c r="AZ60" s="379"/>
      <c r="BA60" s="379"/>
      <c r="BB60" s="379"/>
      <c r="BC60" s="379"/>
      <c r="BD60" s="379"/>
      <c r="BE60" s="379"/>
      <c r="BF60" s="379"/>
      <c r="BG60" s="89"/>
    </row>
    <row r="61" spans="1:59" s="89" customFormat="1" ht="31.5" customHeight="1" x14ac:dyDescent="0.2">
      <c r="A61" s="164">
        <v>1</v>
      </c>
      <c r="B61" s="147" t="s">
        <v>209</v>
      </c>
      <c r="C61" s="257" t="s">
        <v>234</v>
      </c>
      <c r="D61" s="258"/>
      <c r="E61" s="258"/>
      <c r="F61" s="258"/>
      <c r="G61" s="258"/>
      <c r="H61" s="258"/>
      <c r="I61" s="258"/>
      <c r="J61" s="258"/>
      <c r="K61" s="258"/>
      <c r="L61" s="258"/>
      <c r="M61" s="258"/>
      <c r="N61" s="258"/>
      <c r="O61" s="258"/>
      <c r="P61" s="258"/>
      <c r="Q61" s="258"/>
      <c r="R61" s="258"/>
      <c r="S61" s="258"/>
      <c r="T61" s="259"/>
      <c r="U61" s="260">
        <f t="shared" ref="U61:U66" si="11">AA61+AS61</f>
        <v>25</v>
      </c>
      <c r="V61" s="261"/>
      <c r="W61" s="262"/>
      <c r="X61" s="380">
        <f>U61/U67</f>
        <v>1.6393442622950821E-2</v>
      </c>
      <c r="Y61" s="381"/>
      <c r="Z61" s="382"/>
      <c r="AA61" s="260">
        <f>AD61+AG61</f>
        <v>10</v>
      </c>
      <c r="AB61" s="261"/>
      <c r="AC61" s="262"/>
      <c r="AD61" s="260"/>
      <c r="AE61" s="261"/>
      <c r="AF61" s="262"/>
      <c r="AG61" s="260">
        <v>10</v>
      </c>
      <c r="AH61" s="261"/>
      <c r="AI61" s="262"/>
      <c r="AJ61" s="260"/>
      <c r="AK61" s="261"/>
      <c r="AL61" s="262"/>
      <c r="AM61" s="260"/>
      <c r="AN61" s="261"/>
      <c r="AO61" s="262"/>
      <c r="AP61" s="260"/>
      <c r="AQ61" s="261"/>
      <c r="AR61" s="262"/>
      <c r="AS61" s="260">
        <f>AA61*1.5</f>
        <v>15</v>
      </c>
      <c r="AT61" s="261"/>
      <c r="AU61" s="261"/>
      <c r="AV61" s="264">
        <v>0.5</v>
      </c>
      <c r="AW61" s="261"/>
      <c r="AX61" s="261"/>
      <c r="AY61" s="262"/>
      <c r="AZ61" s="261">
        <v>0.5</v>
      </c>
      <c r="BA61" s="261"/>
      <c r="BB61" s="261"/>
      <c r="BC61" s="265"/>
      <c r="BD61" s="266">
        <v>1</v>
      </c>
      <c r="BE61" s="266"/>
      <c r="BF61" s="267"/>
    </row>
    <row r="62" spans="1:59" s="89" customFormat="1" ht="15.95" customHeight="1" x14ac:dyDescent="0.2">
      <c r="A62" s="135">
        <v>2</v>
      </c>
      <c r="B62" s="151" t="s">
        <v>206</v>
      </c>
      <c r="C62" s="282" t="s">
        <v>235</v>
      </c>
      <c r="D62" s="283"/>
      <c r="E62" s="283"/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83"/>
      <c r="Q62" s="283"/>
      <c r="R62" s="283"/>
      <c r="S62" s="283"/>
      <c r="T62" s="284"/>
      <c r="U62" s="240">
        <f t="shared" si="11"/>
        <v>25</v>
      </c>
      <c r="V62" s="327"/>
      <c r="W62" s="328"/>
      <c r="X62" s="386">
        <f>U62/U67</f>
        <v>1.6393442622950821E-2</v>
      </c>
      <c r="Y62" s="387"/>
      <c r="Z62" s="388"/>
      <c r="AA62" s="240">
        <f>AD62+AG62</f>
        <v>10</v>
      </c>
      <c r="AB62" s="327"/>
      <c r="AC62" s="328"/>
      <c r="AD62" s="240">
        <v>5</v>
      </c>
      <c r="AE62" s="327"/>
      <c r="AF62" s="328"/>
      <c r="AG62" s="240">
        <v>5</v>
      </c>
      <c r="AH62" s="327"/>
      <c r="AI62" s="328"/>
      <c r="AJ62" s="240"/>
      <c r="AK62" s="327"/>
      <c r="AL62" s="328"/>
      <c r="AM62" s="240"/>
      <c r="AN62" s="327"/>
      <c r="AO62" s="328"/>
      <c r="AP62" s="240"/>
      <c r="AQ62" s="327"/>
      <c r="AR62" s="328"/>
      <c r="AS62" s="240">
        <f>AA62*1.5</f>
        <v>15</v>
      </c>
      <c r="AT62" s="327"/>
      <c r="AU62" s="327"/>
      <c r="AV62" s="395">
        <v>0.5</v>
      </c>
      <c r="AW62" s="327"/>
      <c r="AX62" s="327"/>
      <c r="AY62" s="328"/>
      <c r="AZ62" s="327">
        <v>0.5</v>
      </c>
      <c r="BA62" s="327"/>
      <c r="BB62" s="327"/>
      <c r="BC62" s="375"/>
      <c r="BD62" s="325">
        <v>1</v>
      </c>
      <c r="BE62" s="325"/>
      <c r="BF62" s="326"/>
    </row>
    <row r="63" spans="1:59" s="89" customFormat="1" ht="15.95" customHeight="1" x14ac:dyDescent="0.2">
      <c r="A63" s="135">
        <v>3</v>
      </c>
      <c r="B63" s="151" t="s">
        <v>207</v>
      </c>
      <c r="C63" s="282" t="s">
        <v>236</v>
      </c>
      <c r="D63" s="283"/>
      <c r="E63" s="283"/>
      <c r="F63" s="283"/>
      <c r="G63" s="283"/>
      <c r="H63" s="283"/>
      <c r="I63" s="283"/>
      <c r="J63" s="283"/>
      <c r="K63" s="283"/>
      <c r="L63" s="283"/>
      <c r="M63" s="283"/>
      <c r="N63" s="283"/>
      <c r="O63" s="283"/>
      <c r="P63" s="283"/>
      <c r="Q63" s="283"/>
      <c r="R63" s="283"/>
      <c r="S63" s="283"/>
      <c r="T63" s="284"/>
      <c r="U63" s="240">
        <f t="shared" si="11"/>
        <v>25</v>
      </c>
      <c r="V63" s="327"/>
      <c r="W63" s="328"/>
      <c r="X63" s="386">
        <f>U63/U67</f>
        <v>1.6393442622950821E-2</v>
      </c>
      <c r="Y63" s="387"/>
      <c r="Z63" s="388"/>
      <c r="AA63" s="240">
        <f>AD63+AG63</f>
        <v>10</v>
      </c>
      <c r="AB63" s="327"/>
      <c r="AC63" s="328"/>
      <c r="AD63" s="240"/>
      <c r="AE63" s="327"/>
      <c r="AF63" s="328"/>
      <c r="AG63" s="240">
        <v>10</v>
      </c>
      <c r="AH63" s="327"/>
      <c r="AI63" s="328"/>
      <c r="AJ63" s="240"/>
      <c r="AK63" s="327"/>
      <c r="AL63" s="328"/>
      <c r="AM63" s="240"/>
      <c r="AN63" s="327"/>
      <c r="AO63" s="328"/>
      <c r="AP63" s="240"/>
      <c r="AQ63" s="327"/>
      <c r="AR63" s="328"/>
      <c r="AS63" s="240">
        <f>AA63*1.5</f>
        <v>15</v>
      </c>
      <c r="AT63" s="327"/>
      <c r="AU63" s="327"/>
      <c r="AV63" s="395">
        <v>0.5</v>
      </c>
      <c r="AW63" s="327"/>
      <c r="AX63" s="327"/>
      <c r="AY63" s="328"/>
      <c r="AZ63" s="327">
        <v>0.5</v>
      </c>
      <c r="BA63" s="327"/>
      <c r="BB63" s="327"/>
      <c r="BC63" s="375"/>
      <c r="BD63" s="325">
        <v>1</v>
      </c>
      <c r="BE63" s="325"/>
      <c r="BF63" s="326"/>
    </row>
    <row r="64" spans="1:59" s="9" customFormat="1" ht="15.95" customHeight="1" x14ac:dyDescent="0.25">
      <c r="A64" s="163">
        <v>4</v>
      </c>
      <c r="B64" s="151" t="s">
        <v>208</v>
      </c>
      <c r="C64" s="282" t="s">
        <v>237</v>
      </c>
      <c r="D64" s="283"/>
      <c r="E64" s="283"/>
      <c r="F64" s="283"/>
      <c r="G64" s="283"/>
      <c r="H64" s="283"/>
      <c r="I64" s="283"/>
      <c r="J64" s="283"/>
      <c r="K64" s="283"/>
      <c r="L64" s="283"/>
      <c r="M64" s="283"/>
      <c r="N64" s="283"/>
      <c r="O64" s="283"/>
      <c r="P64" s="283"/>
      <c r="Q64" s="283"/>
      <c r="R64" s="283"/>
      <c r="S64" s="283"/>
      <c r="T64" s="284"/>
      <c r="U64" s="240">
        <f t="shared" si="11"/>
        <v>25</v>
      </c>
      <c r="V64" s="327"/>
      <c r="W64" s="328"/>
      <c r="X64" s="386">
        <f>U64/U67</f>
        <v>1.6393442622950821E-2</v>
      </c>
      <c r="Y64" s="387"/>
      <c r="Z64" s="388"/>
      <c r="AA64" s="240">
        <f>AD64+AG64</f>
        <v>10</v>
      </c>
      <c r="AB64" s="327"/>
      <c r="AC64" s="328"/>
      <c r="AD64" s="240"/>
      <c r="AE64" s="327"/>
      <c r="AF64" s="328"/>
      <c r="AG64" s="240">
        <v>10</v>
      </c>
      <c r="AH64" s="327"/>
      <c r="AI64" s="328"/>
      <c r="AJ64" s="240"/>
      <c r="AK64" s="327"/>
      <c r="AL64" s="328"/>
      <c r="AM64" s="240"/>
      <c r="AN64" s="327"/>
      <c r="AO64" s="328"/>
      <c r="AP64" s="240"/>
      <c r="AQ64" s="327"/>
      <c r="AR64" s="328"/>
      <c r="AS64" s="240">
        <f>AA64*1.5</f>
        <v>15</v>
      </c>
      <c r="AT64" s="327"/>
      <c r="AU64" s="327"/>
      <c r="AV64" s="395">
        <v>0.5</v>
      </c>
      <c r="AW64" s="327"/>
      <c r="AX64" s="327"/>
      <c r="AY64" s="328"/>
      <c r="AZ64" s="327">
        <v>0.5</v>
      </c>
      <c r="BA64" s="327"/>
      <c r="BB64" s="327"/>
      <c r="BC64" s="375"/>
      <c r="BD64" s="243">
        <v>1</v>
      </c>
      <c r="BE64" s="244"/>
      <c r="BF64" s="245"/>
      <c r="BG64" s="89"/>
    </row>
    <row r="65" spans="1:59" s="89" customFormat="1" ht="15.95" customHeight="1" x14ac:dyDescent="0.2">
      <c r="A65" s="135">
        <v>5</v>
      </c>
      <c r="B65" s="151" t="s">
        <v>210</v>
      </c>
      <c r="C65" s="396" t="s">
        <v>238</v>
      </c>
      <c r="D65" s="397"/>
      <c r="E65" s="397"/>
      <c r="F65" s="397"/>
      <c r="G65" s="397"/>
      <c r="H65" s="397"/>
      <c r="I65" s="397"/>
      <c r="J65" s="397"/>
      <c r="K65" s="397"/>
      <c r="L65" s="397"/>
      <c r="M65" s="397"/>
      <c r="N65" s="397"/>
      <c r="O65" s="397"/>
      <c r="P65" s="397"/>
      <c r="Q65" s="397"/>
      <c r="R65" s="397"/>
      <c r="S65" s="397"/>
      <c r="T65" s="398"/>
      <c r="U65" s="240">
        <f t="shared" si="11"/>
        <v>25</v>
      </c>
      <c r="V65" s="327"/>
      <c r="W65" s="328"/>
      <c r="X65" s="386">
        <f>U65/U67</f>
        <v>1.6393442622950821E-2</v>
      </c>
      <c r="Y65" s="387"/>
      <c r="Z65" s="388"/>
      <c r="AA65" s="240">
        <v>10</v>
      </c>
      <c r="AB65" s="327"/>
      <c r="AC65" s="328"/>
      <c r="AD65" s="240"/>
      <c r="AE65" s="327"/>
      <c r="AF65" s="328"/>
      <c r="AG65" s="240">
        <v>10</v>
      </c>
      <c r="AH65" s="327"/>
      <c r="AI65" s="328"/>
      <c r="AJ65" s="240"/>
      <c r="AK65" s="327"/>
      <c r="AL65" s="328"/>
      <c r="AM65" s="240"/>
      <c r="AN65" s="327"/>
      <c r="AO65" s="328"/>
      <c r="AP65" s="240"/>
      <c r="AQ65" s="327"/>
      <c r="AR65" s="328"/>
      <c r="AS65" s="240">
        <f>AA65*1.5</f>
        <v>15</v>
      </c>
      <c r="AT65" s="327"/>
      <c r="AU65" s="327"/>
      <c r="AV65" s="241"/>
      <c r="AW65" s="239"/>
      <c r="AX65" s="239"/>
      <c r="AY65" s="239"/>
      <c r="AZ65" s="239" t="s">
        <v>177</v>
      </c>
      <c r="BA65" s="239"/>
      <c r="BB65" s="239"/>
      <c r="BC65" s="242"/>
      <c r="BD65" s="243"/>
      <c r="BE65" s="244"/>
      <c r="BF65" s="245"/>
    </row>
    <row r="66" spans="1:59" s="89" customFormat="1" ht="15.95" customHeight="1" thickBot="1" x14ac:dyDescent="0.3">
      <c r="A66" s="179"/>
      <c r="B66" s="180"/>
      <c r="C66" s="424" t="s">
        <v>239</v>
      </c>
      <c r="D66" s="273"/>
      <c r="E66" s="273"/>
      <c r="F66" s="273"/>
      <c r="G66" s="273"/>
      <c r="H66" s="273"/>
      <c r="I66" s="273"/>
      <c r="J66" s="273"/>
      <c r="K66" s="273"/>
      <c r="L66" s="273"/>
      <c r="M66" s="273"/>
      <c r="N66" s="273"/>
      <c r="O66" s="273"/>
      <c r="P66" s="273"/>
      <c r="Q66" s="273"/>
      <c r="R66" s="273"/>
      <c r="S66" s="273"/>
      <c r="T66" s="273"/>
      <c r="U66" s="275">
        <f t="shared" si="11"/>
        <v>25</v>
      </c>
      <c r="V66" s="413"/>
      <c r="W66" s="414"/>
      <c r="X66" s="483">
        <f>U66/U67</f>
        <v>1.6393442622950821E-2</v>
      </c>
      <c r="Y66" s="484"/>
      <c r="Z66" s="485"/>
      <c r="AA66" s="275">
        <v>10</v>
      </c>
      <c r="AB66" s="413"/>
      <c r="AC66" s="414"/>
      <c r="AD66" s="275">
        <v>5</v>
      </c>
      <c r="AE66" s="413"/>
      <c r="AF66" s="414"/>
      <c r="AG66" s="275">
        <v>5</v>
      </c>
      <c r="AH66" s="413"/>
      <c r="AI66" s="414"/>
      <c r="AJ66" s="275"/>
      <c r="AK66" s="413"/>
      <c r="AL66" s="414"/>
      <c r="AM66" s="275"/>
      <c r="AN66" s="413"/>
      <c r="AO66" s="414"/>
      <c r="AP66" s="275"/>
      <c r="AQ66" s="413"/>
      <c r="AR66" s="414"/>
      <c r="AS66" s="275">
        <v>15</v>
      </c>
      <c r="AT66" s="413"/>
      <c r="AU66" s="413"/>
      <c r="AV66" s="477">
        <v>0.5</v>
      </c>
      <c r="AW66" s="413"/>
      <c r="AX66" s="413"/>
      <c r="AY66" s="414"/>
      <c r="AZ66" s="413">
        <v>0.5</v>
      </c>
      <c r="BA66" s="413"/>
      <c r="BB66" s="413"/>
      <c r="BC66" s="444"/>
      <c r="BD66" s="413">
        <v>1</v>
      </c>
      <c r="BE66" s="413"/>
      <c r="BF66" s="444"/>
    </row>
    <row r="67" spans="1:59" s="18" customFormat="1" ht="15.95" customHeight="1" thickBot="1" x14ac:dyDescent="0.25">
      <c r="A67" s="59"/>
      <c r="B67" s="175"/>
      <c r="C67" s="361" t="s">
        <v>240</v>
      </c>
      <c r="D67" s="361"/>
      <c r="E67" s="361"/>
      <c r="F67" s="361"/>
      <c r="G67" s="361"/>
      <c r="H67" s="361"/>
      <c r="I67" s="361"/>
      <c r="J67" s="361"/>
      <c r="K67" s="361"/>
      <c r="L67" s="361"/>
      <c r="M67" s="361"/>
      <c r="N67" s="361"/>
      <c r="O67" s="361"/>
      <c r="P67" s="361"/>
      <c r="Q67" s="361"/>
      <c r="R67" s="361"/>
      <c r="S67" s="361"/>
      <c r="T67" s="361"/>
      <c r="U67" s="361">
        <f>U49+U66</f>
        <v>1525</v>
      </c>
      <c r="V67" s="361"/>
      <c r="W67" s="361"/>
      <c r="X67" s="446" t="e">
        <f>X49+X61</f>
        <v>#REF!</v>
      </c>
      <c r="Y67" s="446"/>
      <c r="Z67" s="446"/>
      <c r="AA67" s="361">
        <f>AA49+AA66</f>
        <v>610</v>
      </c>
      <c r="AB67" s="361"/>
      <c r="AC67" s="361"/>
      <c r="AD67" s="361">
        <f>AD49+AD66</f>
        <v>225</v>
      </c>
      <c r="AE67" s="361"/>
      <c r="AF67" s="361"/>
      <c r="AG67" s="361">
        <f>AG49+AG66</f>
        <v>50</v>
      </c>
      <c r="AH67" s="361"/>
      <c r="AI67" s="361"/>
      <c r="AJ67" s="361">
        <f>AJ49+AJ66</f>
        <v>0</v>
      </c>
      <c r="AK67" s="361"/>
      <c r="AL67" s="361"/>
      <c r="AM67" s="361">
        <f>AM49+AM66</f>
        <v>275</v>
      </c>
      <c r="AN67" s="361"/>
      <c r="AO67" s="361"/>
      <c r="AP67" s="361">
        <f>AP49+AP66</f>
        <v>60</v>
      </c>
      <c r="AQ67" s="361"/>
      <c r="AR67" s="361"/>
      <c r="AS67" s="361">
        <f>AS49+AS66</f>
        <v>915</v>
      </c>
      <c r="AT67" s="361"/>
      <c r="AU67" s="361"/>
      <c r="AV67" s="362">
        <v>30.5</v>
      </c>
      <c r="AW67" s="363"/>
      <c r="AX67" s="363"/>
      <c r="AY67" s="364"/>
      <c r="AZ67" s="362">
        <v>30.5</v>
      </c>
      <c r="BA67" s="363"/>
      <c r="BB67" s="363"/>
      <c r="BC67" s="364"/>
      <c r="BD67" s="447">
        <f>AV67+AZ67</f>
        <v>61</v>
      </c>
      <c r="BE67" s="361"/>
      <c r="BF67" s="448"/>
      <c r="BG67" s="89"/>
    </row>
    <row r="68" spans="1:59" s="89" customFormat="1" ht="15.95" customHeight="1" x14ac:dyDescent="0.2">
      <c r="A68" s="50"/>
      <c r="B68" s="50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2"/>
      <c r="V68" s="142"/>
      <c r="W68" s="142"/>
      <c r="X68" s="43"/>
      <c r="Y68" s="43"/>
      <c r="Z68" s="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38"/>
      <c r="AW68" s="138"/>
      <c r="AX68" s="138"/>
      <c r="AY68" s="138"/>
      <c r="AZ68" s="138"/>
      <c r="BA68" s="138"/>
      <c r="BB68" s="138"/>
      <c r="BC68" s="138"/>
      <c r="BD68" s="181"/>
      <c r="BE68" s="143"/>
      <c r="BF68" s="143"/>
      <c r="BG68" s="19"/>
    </row>
    <row r="69" spans="1:59" s="18" customFormat="1" ht="15.95" customHeight="1" x14ac:dyDescent="0.2">
      <c r="A69" s="50"/>
      <c r="B69" s="50"/>
      <c r="C69" s="356" t="s">
        <v>241</v>
      </c>
      <c r="D69" s="357"/>
      <c r="E69" s="357"/>
      <c r="F69" s="357"/>
      <c r="G69" s="357"/>
      <c r="H69" s="357"/>
      <c r="I69" s="357"/>
      <c r="J69" s="357"/>
      <c r="K69" s="357"/>
      <c r="L69" s="357"/>
      <c r="M69" s="357"/>
      <c r="N69" s="357"/>
      <c r="O69" s="357"/>
      <c r="P69" s="357"/>
      <c r="Q69" s="357"/>
      <c r="R69" s="357"/>
      <c r="S69" s="357"/>
      <c r="T69" s="357"/>
      <c r="U69" s="357"/>
      <c r="V69" s="357"/>
      <c r="W69" s="357"/>
      <c r="X69" s="357"/>
      <c r="Y69" s="357"/>
      <c r="Z69" s="357"/>
      <c r="AA69" s="357"/>
      <c r="AB69" s="357"/>
      <c r="AC69" s="357"/>
      <c r="AD69" s="357"/>
      <c r="AE69" s="357"/>
      <c r="AF69" s="357"/>
      <c r="AG69" s="357"/>
      <c r="AH69" s="357"/>
      <c r="AI69" s="357"/>
      <c r="AJ69" s="357"/>
      <c r="AK69" s="357"/>
      <c r="AL69" s="357"/>
      <c r="AM69" s="357"/>
      <c r="AN69" s="357"/>
      <c r="AO69" s="357"/>
      <c r="AP69" s="357"/>
      <c r="AQ69" s="357"/>
      <c r="AR69" s="357"/>
      <c r="AS69" s="357"/>
      <c r="AT69" s="357"/>
      <c r="AU69" s="357"/>
      <c r="AV69" s="357"/>
      <c r="AW69" s="357"/>
      <c r="AX69" s="357"/>
      <c r="AY69" s="357"/>
      <c r="AZ69" s="357"/>
      <c r="BA69" s="357"/>
      <c r="BB69" s="357"/>
      <c r="BC69" s="357"/>
      <c r="BD69" s="143"/>
      <c r="BE69" s="143"/>
      <c r="BF69" s="143"/>
      <c r="BG69" s="89"/>
    </row>
    <row r="70" spans="1:59" s="18" customFormat="1" ht="15.95" customHeight="1" x14ac:dyDescent="0.2">
      <c r="A70" s="50"/>
      <c r="B70" s="50"/>
      <c r="C70" s="197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58"/>
      <c r="BD70" s="143"/>
      <c r="BE70" s="143"/>
      <c r="BF70" s="143"/>
      <c r="BG70" s="89"/>
    </row>
    <row r="71" spans="1:59" s="18" customFormat="1" ht="15.95" customHeight="1" thickBot="1" x14ac:dyDescent="0.3">
      <c r="A71" s="8"/>
      <c r="B71" s="8"/>
      <c r="C71" s="449"/>
      <c r="D71" s="449"/>
      <c r="E71" s="449"/>
      <c r="F71" s="449"/>
      <c r="G71" s="449"/>
      <c r="H71" s="449"/>
      <c r="I71" s="449"/>
      <c r="J71" s="449"/>
      <c r="K71" s="449"/>
      <c r="L71" s="449"/>
      <c r="M71" s="449"/>
      <c r="N71" s="449"/>
      <c r="O71" s="449"/>
      <c r="P71" s="449"/>
      <c r="Q71" s="449"/>
      <c r="R71" s="449"/>
      <c r="S71" s="449"/>
      <c r="T71" s="449"/>
      <c r="U71" s="449"/>
      <c r="V71" s="449"/>
      <c r="W71" s="449"/>
      <c r="X71" s="449"/>
      <c r="Y71" s="449"/>
      <c r="Z71" s="449"/>
      <c r="AA71" s="449"/>
      <c r="AB71" s="449"/>
      <c r="AC71" s="449"/>
      <c r="AD71" s="449"/>
      <c r="AE71" s="449"/>
      <c r="AF71" s="449"/>
      <c r="AG71" s="449"/>
      <c r="AH71" s="449"/>
      <c r="AI71" s="449"/>
      <c r="AJ71" s="449"/>
      <c r="AK71" s="449"/>
      <c r="AL71" s="449"/>
      <c r="AM71" s="449"/>
      <c r="AN71" s="449"/>
      <c r="AO71" s="449"/>
      <c r="AP71" s="449"/>
      <c r="AQ71" s="449"/>
      <c r="AR71" s="449"/>
      <c r="AS71" s="449"/>
      <c r="AT71" s="449"/>
      <c r="AU71" s="449"/>
      <c r="AV71" s="449"/>
      <c r="AW71" s="449"/>
      <c r="AX71" s="449"/>
      <c r="AY71" s="449"/>
      <c r="AZ71" s="449"/>
      <c r="BA71" s="449"/>
      <c r="BB71" s="449"/>
      <c r="BC71" s="449"/>
      <c r="BD71" s="449"/>
      <c r="BE71" s="449"/>
      <c r="BF71" s="449"/>
      <c r="BG71" s="19"/>
    </row>
    <row r="72" spans="1:59" s="89" customFormat="1" ht="25.5" customHeight="1" thickBot="1" x14ac:dyDescent="0.3">
      <c r="A72" s="8"/>
      <c r="B72" s="8"/>
      <c r="C72" s="359" t="s">
        <v>278</v>
      </c>
      <c r="D72" s="359"/>
      <c r="E72" s="359"/>
      <c r="F72" s="359"/>
      <c r="G72" s="359"/>
      <c r="H72" s="359"/>
      <c r="I72" s="359"/>
      <c r="J72" s="359"/>
      <c r="K72" s="359"/>
      <c r="L72" s="359"/>
      <c r="M72" s="359"/>
      <c r="N72" s="359"/>
      <c r="O72" s="359"/>
      <c r="P72" s="359"/>
      <c r="Q72" s="359"/>
      <c r="R72" s="359"/>
      <c r="S72" s="359"/>
      <c r="T72" s="359"/>
      <c r="U72" s="359"/>
      <c r="V72" s="359"/>
      <c r="W72" s="359"/>
      <c r="X72" s="359"/>
      <c r="Y72" s="359"/>
      <c r="Z72" s="359"/>
      <c r="AA72" s="359"/>
      <c r="AB72" s="359"/>
      <c r="AC72" s="359"/>
      <c r="AD72" s="359"/>
      <c r="AE72" s="359"/>
      <c r="AF72" s="359"/>
      <c r="AG72" s="359"/>
      <c r="AH72" s="359"/>
      <c r="AI72" s="359"/>
      <c r="AJ72" s="359"/>
      <c r="AK72" s="359"/>
      <c r="AL72" s="359"/>
      <c r="AM72" s="359"/>
      <c r="AN72" s="359"/>
      <c r="AO72" s="359"/>
      <c r="AP72" s="359"/>
      <c r="AQ72" s="359"/>
      <c r="AR72" s="359"/>
      <c r="AS72" s="359"/>
      <c r="AT72" s="359"/>
      <c r="AU72" s="359"/>
      <c r="AV72" s="359"/>
      <c r="AW72" s="359"/>
      <c r="AX72" s="359"/>
      <c r="AY72" s="359"/>
      <c r="AZ72" s="359"/>
      <c r="BA72" s="359"/>
      <c r="BB72" s="359"/>
      <c r="BC72" s="359"/>
      <c r="BD72" s="359"/>
      <c r="BE72" s="359"/>
      <c r="BF72" s="359"/>
    </row>
    <row r="73" spans="1:59" s="89" customFormat="1" ht="15.95" customHeight="1" x14ac:dyDescent="0.2">
      <c r="A73" s="287" t="s">
        <v>1</v>
      </c>
      <c r="B73" s="290" t="s">
        <v>213</v>
      </c>
      <c r="C73" s="292" t="s">
        <v>214</v>
      </c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5" t="s">
        <v>215</v>
      </c>
      <c r="V73" s="295"/>
      <c r="W73" s="295"/>
      <c r="X73" s="295"/>
      <c r="Y73" s="295"/>
      <c r="Z73" s="295"/>
      <c r="AA73" s="295"/>
      <c r="AB73" s="295"/>
      <c r="AC73" s="295"/>
      <c r="AD73" s="295"/>
      <c r="AE73" s="295"/>
      <c r="AF73" s="295"/>
      <c r="AG73" s="295"/>
      <c r="AH73" s="295"/>
      <c r="AI73" s="295"/>
      <c r="AJ73" s="295"/>
      <c r="AK73" s="295"/>
      <c r="AL73" s="295"/>
      <c r="AM73" s="295"/>
      <c r="AN73" s="295"/>
      <c r="AO73" s="295"/>
      <c r="AP73" s="295"/>
      <c r="AQ73" s="295"/>
      <c r="AR73" s="295"/>
      <c r="AS73" s="295"/>
      <c r="AT73" s="295"/>
      <c r="AU73" s="296"/>
      <c r="AV73" s="297" t="s">
        <v>263</v>
      </c>
      <c r="AW73" s="295"/>
      <c r="AX73" s="295"/>
      <c r="AY73" s="295"/>
      <c r="AZ73" s="295"/>
      <c r="BA73" s="295"/>
      <c r="BB73" s="295"/>
      <c r="BC73" s="298"/>
      <c r="BD73" s="299" t="s">
        <v>264</v>
      </c>
      <c r="BE73" s="300"/>
      <c r="BF73" s="301"/>
    </row>
    <row r="74" spans="1:59" s="18" customFormat="1" ht="15.95" customHeight="1" x14ac:dyDescent="0.2">
      <c r="A74" s="288"/>
      <c r="B74" s="291"/>
      <c r="C74" s="293"/>
      <c r="D74" s="293"/>
      <c r="E74" s="293"/>
      <c r="F74" s="293"/>
      <c r="G74" s="293"/>
      <c r="H74" s="293"/>
      <c r="I74" s="293"/>
      <c r="J74" s="293"/>
      <c r="K74" s="293"/>
      <c r="L74" s="293"/>
      <c r="M74" s="293"/>
      <c r="N74" s="293"/>
      <c r="O74" s="293"/>
      <c r="P74" s="293"/>
      <c r="Q74" s="293"/>
      <c r="R74" s="293"/>
      <c r="S74" s="293"/>
      <c r="T74" s="293"/>
      <c r="U74" s="308" t="s">
        <v>265</v>
      </c>
      <c r="V74" s="309"/>
      <c r="W74" s="309"/>
      <c r="X74" s="309"/>
      <c r="Y74" s="309"/>
      <c r="Z74" s="310"/>
      <c r="AA74" s="244" t="s">
        <v>266</v>
      </c>
      <c r="AB74" s="244"/>
      <c r="AC74" s="244"/>
      <c r="AD74" s="244"/>
      <c r="AE74" s="244"/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317"/>
      <c r="AV74" s="241">
        <v>1</v>
      </c>
      <c r="AW74" s="239"/>
      <c r="AX74" s="239"/>
      <c r="AY74" s="239"/>
      <c r="AZ74" s="239">
        <v>2</v>
      </c>
      <c r="BA74" s="239"/>
      <c r="BB74" s="239"/>
      <c r="BC74" s="242"/>
      <c r="BD74" s="302"/>
      <c r="BE74" s="303"/>
      <c r="BF74" s="304"/>
      <c r="BG74" s="89"/>
    </row>
    <row r="75" spans="1:59" s="89" customFormat="1" ht="15" x14ac:dyDescent="0.2">
      <c r="A75" s="288"/>
      <c r="B75" s="291"/>
      <c r="C75" s="293"/>
      <c r="D75" s="293"/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311"/>
      <c r="V75" s="312"/>
      <c r="W75" s="312"/>
      <c r="X75" s="312"/>
      <c r="Y75" s="312"/>
      <c r="Z75" s="313"/>
      <c r="AA75" s="335" t="s">
        <v>267</v>
      </c>
      <c r="AB75" s="335"/>
      <c r="AC75" s="335"/>
      <c r="AD75" s="335" t="s">
        <v>268</v>
      </c>
      <c r="AE75" s="335"/>
      <c r="AF75" s="335"/>
      <c r="AG75" s="337" t="s">
        <v>269</v>
      </c>
      <c r="AH75" s="337"/>
      <c r="AI75" s="337"/>
      <c r="AJ75" s="337" t="s">
        <v>270</v>
      </c>
      <c r="AK75" s="337"/>
      <c r="AL75" s="337"/>
      <c r="AM75" s="335" t="s">
        <v>271</v>
      </c>
      <c r="AN75" s="335"/>
      <c r="AO75" s="335"/>
      <c r="AP75" s="337" t="s">
        <v>272</v>
      </c>
      <c r="AQ75" s="337"/>
      <c r="AR75" s="337"/>
      <c r="AS75" s="337" t="s">
        <v>273</v>
      </c>
      <c r="AT75" s="337"/>
      <c r="AU75" s="339"/>
      <c r="AV75" s="341" t="s">
        <v>274</v>
      </c>
      <c r="AW75" s="342"/>
      <c r="AX75" s="342"/>
      <c r="AY75" s="343"/>
      <c r="AZ75" s="348" t="s">
        <v>275</v>
      </c>
      <c r="BA75" s="342"/>
      <c r="BB75" s="342"/>
      <c r="BC75" s="349"/>
      <c r="BD75" s="302"/>
      <c r="BE75" s="303"/>
      <c r="BF75" s="304"/>
    </row>
    <row r="76" spans="1:59" s="89" customFormat="1" ht="16.5" customHeight="1" x14ac:dyDescent="0.2">
      <c r="A76" s="288"/>
      <c r="B76" s="291"/>
      <c r="C76" s="293"/>
      <c r="D76" s="293"/>
      <c r="E76" s="293"/>
      <c r="F76" s="293"/>
      <c r="G76" s="293"/>
      <c r="H76" s="293"/>
      <c r="I76" s="293"/>
      <c r="J76" s="293"/>
      <c r="K76" s="293"/>
      <c r="L76" s="293"/>
      <c r="M76" s="293"/>
      <c r="N76" s="293"/>
      <c r="O76" s="293"/>
      <c r="P76" s="293"/>
      <c r="Q76" s="293"/>
      <c r="R76" s="293"/>
      <c r="S76" s="293"/>
      <c r="T76" s="293"/>
      <c r="U76" s="311"/>
      <c r="V76" s="312"/>
      <c r="W76" s="312"/>
      <c r="X76" s="312"/>
      <c r="Y76" s="312"/>
      <c r="Z76" s="313"/>
      <c r="AA76" s="336"/>
      <c r="AB76" s="336"/>
      <c r="AC76" s="336"/>
      <c r="AD76" s="336"/>
      <c r="AE76" s="336"/>
      <c r="AF76" s="336"/>
      <c r="AG76" s="338"/>
      <c r="AH76" s="338"/>
      <c r="AI76" s="338"/>
      <c r="AJ76" s="338"/>
      <c r="AK76" s="338"/>
      <c r="AL76" s="338"/>
      <c r="AM76" s="336"/>
      <c r="AN76" s="336"/>
      <c r="AO76" s="336"/>
      <c r="AP76" s="338"/>
      <c r="AQ76" s="338"/>
      <c r="AR76" s="338"/>
      <c r="AS76" s="338"/>
      <c r="AT76" s="338"/>
      <c r="AU76" s="340"/>
      <c r="AV76" s="344"/>
      <c r="AW76" s="345"/>
      <c r="AX76" s="345"/>
      <c r="AY76" s="346"/>
      <c r="AZ76" s="350"/>
      <c r="BA76" s="345"/>
      <c r="BB76" s="345"/>
      <c r="BC76" s="351"/>
      <c r="BD76" s="302"/>
      <c r="BE76" s="303"/>
      <c r="BF76" s="304"/>
    </row>
    <row r="77" spans="1:59" s="89" customFormat="1" ht="21" customHeight="1" x14ac:dyDescent="0.2">
      <c r="A77" s="288"/>
      <c r="B77" s="291"/>
      <c r="C77" s="294"/>
      <c r="D77" s="294"/>
      <c r="E77" s="294"/>
      <c r="F77" s="294"/>
      <c r="G77" s="294"/>
      <c r="H77" s="294"/>
      <c r="I77" s="294"/>
      <c r="J77" s="294"/>
      <c r="K77" s="294"/>
      <c r="L77" s="294"/>
      <c r="M77" s="294"/>
      <c r="N77" s="294"/>
      <c r="O77" s="294"/>
      <c r="P77" s="294"/>
      <c r="Q77" s="294"/>
      <c r="R77" s="294"/>
      <c r="S77" s="294"/>
      <c r="T77" s="294"/>
      <c r="U77" s="311"/>
      <c r="V77" s="312"/>
      <c r="W77" s="312"/>
      <c r="X77" s="312"/>
      <c r="Y77" s="312"/>
      <c r="Z77" s="313"/>
      <c r="AA77" s="336"/>
      <c r="AB77" s="336"/>
      <c r="AC77" s="336"/>
      <c r="AD77" s="336"/>
      <c r="AE77" s="336"/>
      <c r="AF77" s="336"/>
      <c r="AG77" s="338"/>
      <c r="AH77" s="338"/>
      <c r="AI77" s="338"/>
      <c r="AJ77" s="338"/>
      <c r="AK77" s="338"/>
      <c r="AL77" s="338"/>
      <c r="AM77" s="336"/>
      <c r="AN77" s="336"/>
      <c r="AO77" s="336"/>
      <c r="AP77" s="338"/>
      <c r="AQ77" s="338"/>
      <c r="AR77" s="338"/>
      <c r="AS77" s="338"/>
      <c r="AT77" s="338"/>
      <c r="AU77" s="340"/>
      <c r="AV77" s="344"/>
      <c r="AW77" s="345"/>
      <c r="AX77" s="345"/>
      <c r="AY77" s="346"/>
      <c r="AZ77" s="350"/>
      <c r="BA77" s="345"/>
      <c r="BB77" s="345"/>
      <c r="BC77" s="351"/>
      <c r="BD77" s="305"/>
      <c r="BE77" s="306"/>
      <c r="BF77" s="307"/>
    </row>
    <row r="78" spans="1:59" s="89" customFormat="1" ht="21" customHeight="1" x14ac:dyDescent="0.2">
      <c r="A78" s="288"/>
      <c r="B78" s="291"/>
      <c r="C78" s="294"/>
      <c r="D78" s="294"/>
      <c r="E78" s="294"/>
      <c r="F78" s="294"/>
      <c r="G78" s="294"/>
      <c r="H78" s="294"/>
      <c r="I78" s="294"/>
      <c r="J78" s="294"/>
      <c r="K78" s="294"/>
      <c r="L78" s="294"/>
      <c r="M78" s="294"/>
      <c r="N78" s="294"/>
      <c r="O78" s="294"/>
      <c r="P78" s="294"/>
      <c r="Q78" s="294"/>
      <c r="R78" s="294"/>
      <c r="S78" s="294"/>
      <c r="T78" s="294"/>
      <c r="U78" s="314"/>
      <c r="V78" s="315"/>
      <c r="W78" s="315"/>
      <c r="X78" s="315"/>
      <c r="Y78" s="315"/>
      <c r="Z78" s="316"/>
      <c r="AA78" s="336"/>
      <c r="AB78" s="336"/>
      <c r="AC78" s="336"/>
      <c r="AD78" s="336"/>
      <c r="AE78" s="336"/>
      <c r="AF78" s="336"/>
      <c r="AG78" s="338"/>
      <c r="AH78" s="338"/>
      <c r="AI78" s="338"/>
      <c r="AJ78" s="338"/>
      <c r="AK78" s="338"/>
      <c r="AL78" s="338"/>
      <c r="AM78" s="336"/>
      <c r="AN78" s="336"/>
      <c r="AO78" s="336"/>
      <c r="AP78" s="338"/>
      <c r="AQ78" s="338"/>
      <c r="AR78" s="338"/>
      <c r="AS78" s="338"/>
      <c r="AT78" s="338"/>
      <c r="AU78" s="340"/>
      <c r="AV78" s="347"/>
      <c r="AW78" s="330"/>
      <c r="AX78" s="330"/>
      <c r="AY78" s="331"/>
      <c r="AZ78" s="329"/>
      <c r="BA78" s="330"/>
      <c r="BB78" s="330"/>
      <c r="BC78" s="352"/>
      <c r="BD78" s="305"/>
      <c r="BE78" s="306"/>
      <c r="BF78" s="307"/>
    </row>
    <row r="79" spans="1:59" s="89" customFormat="1" ht="21" customHeight="1" thickBot="1" x14ac:dyDescent="0.25">
      <c r="A79" s="289"/>
      <c r="B79" s="247"/>
      <c r="C79" s="294"/>
      <c r="D79" s="294"/>
      <c r="E79" s="294"/>
      <c r="F79" s="294"/>
      <c r="G79" s="294"/>
      <c r="H79" s="294"/>
      <c r="I79" s="294"/>
      <c r="J79" s="294"/>
      <c r="K79" s="294"/>
      <c r="L79" s="294"/>
      <c r="M79" s="294"/>
      <c r="N79" s="294"/>
      <c r="O79" s="294"/>
      <c r="P79" s="294"/>
      <c r="Q79" s="294"/>
      <c r="R79" s="294"/>
      <c r="S79" s="294"/>
      <c r="T79" s="294"/>
      <c r="U79" s="450" t="s">
        <v>276</v>
      </c>
      <c r="V79" s="450"/>
      <c r="W79" s="450"/>
      <c r="X79" s="450" t="s">
        <v>2</v>
      </c>
      <c r="Y79" s="450"/>
      <c r="Z79" s="450"/>
      <c r="AA79" s="336"/>
      <c r="AB79" s="336"/>
      <c r="AC79" s="336"/>
      <c r="AD79" s="336"/>
      <c r="AE79" s="336"/>
      <c r="AF79" s="336"/>
      <c r="AG79" s="338"/>
      <c r="AH79" s="338"/>
      <c r="AI79" s="338"/>
      <c r="AJ79" s="338"/>
      <c r="AK79" s="338"/>
      <c r="AL79" s="338"/>
      <c r="AM79" s="336"/>
      <c r="AN79" s="336"/>
      <c r="AO79" s="336"/>
      <c r="AP79" s="338"/>
      <c r="AQ79" s="338"/>
      <c r="AR79" s="338"/>
      <c r="AS79" s="338"/>
      <c r="AT79" s="338"/>
      <c r="AU79" s="340"/>
      <c r="AV79" s="353" t="s">
        <v>277</v>
      </c>
      <c r="AW79" s="354"/>
      <c r="AX79" s="354"/>
      <c r="AY79" s="354"/>
      <c r="AZ79" s="354"/>
      <c r="BA79" s="354"/>
      <c r="BB79" s="354"/>
      <c r="BC79" s="355"/>
      <c r="BD79" s="305"/>
      <c r="BE79" s="306"/>
      <c r="BF79" s="307"/>
    </row>
    <row r="80" spans="1:59" s="89" customFormat="1" ht="21" customHeight="1" thickBot="1" x14ac:dyDescent="0.25">
      <c r="A80" s="215">
        <v>1</v>
      </c>
      <c r="B80" s="211"/>
      <c r="C80" s="399">
        <v>2</v>
      </c>
      <c r="D80" s="400"/>
      <c r="E80" s="400"/>
      <c r="F80" s="400"/>
      <c r="G80" s="400"/>
      <c r="H80" s="400"/>
      <c r="I80" s="400"/>
      <c r="J80" s="400"/>
      <c r="K80" s="400"/>
      <c r="L80" s="400"/>
      <c r="M80" s="400"/>
      <c r="N80" s="400"/>
      <c r="O80" s="400"/>
      <c r="P80" s="400"/>
      <c r="Q80" s="400"/>
      <c r="R80" s="400"/>
      <c r="S80" s="400"/>
      <c r="T80" s="401"/>
      <c r="U80" s="268">
        <v>3</v>
      </c>
      <c r="V80" s="269"/>
      <c r="W80" s="270"/>
      <c r="X80" s="268">
        <v>4</v>
      </c>
      <c r="Y80" s="269"/>
      <c r="Z80" s="270"/>
      <c r="AA80" s="268">
        <v>5</v>
      </c>
      <c r="AB80" s="269"/>
      <c r="AC80" s="270"/>
      <c r="AD80" s="268">
        <v>6</v>
      </c>
      <c r="AE80" s="269"/>
      <c r="AF80" s="270"/>
      <c r="AG80" s="268">
        <v>7</v>
      </c>
      <c r="AH80" s="269"/>
      <c r="AI80" s="270"/>
      <c r="AJ80" s="268">
        <v>8</v>
      </c>
      <c r="AK80" s="269"/>
      <c r="AL80" s="270"/>
      <c r="AM80" s="268">
        <v>9</v>
      </c>
      <c r="AN80" s="269"/>
      <c r="AO80" s="270"/>
      <c r="AP80" s="268">
        <v>10</v>
      </c>
      <c r="AQ80" s="269"/>
      <c r="AR80" s="270"/>
      <c r="AS80" s="268">
        <v>11</v>
      </c>
      <c r="AT80" s="269"/>
      <c r="AU80" s="271"/>
      <c r="AV80" s="272">
        <v>12</v>
      </c>
      <c r="AW80" s="269"/>
      <c r="AX80" s="269"/>
      <c r="AY80" s="270"/>
      <c r="AZ80" s="268">
        <v>13</v>
      </c>
      <c r="BA80" s="269"/>
      <c r="BB80" s="269"/>
      <c r="BC80" s="270"/>
      <c r="BD80" s="268">
        <v>14</v>
      </c>
      <c r="BE80" s="269"/>
      <c r="BF80" s="271"/>
    </row>
    <row r="81" spans="1:59" s="89" customFormat="1" ht="21" customHeight="1" thickBot="1" x14ac:dyDescent="0.25">
      <c r="A81" s="214"/>
      <c r="B81" s="182"/>
      <c r="C81" s="365" t="s">
        <v>216</v>
      </c>
      <c r="D81" s="366"/>
      <c r="E81" s="366"/>
      <c r="F81" s="366"/>
      <c r="G81" s="366"/>
      <c r="H81" s="366"/>
      <c r="I81" s="366"/>
      <c r="J81" s="366"/>
      <c r="K81" s="366"/>
      <c r="L81" s="366"/>
      <c r="M81" s="366"/>
      <c r="N81" s="366"/>
      <c r="O81" s="366"/>
      <c r="P81" s="366"/>
      <c r="Q81" s="366"/>
      <c r="R81" s="366"/>
      <c r="S81" s="366"/>
      <c r="T81" s="366"/>
      <c r="U81" s="291"/>
      <c r="V81" s="291"/>
      <c r="W81" s="291"/>
      <c r="X81" s="291"/>
      <c r="Y81" s="291"/>
      <c r="Z81" s="291"/>
      <c r="AA81" s="291"/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291"/>
      <c r="BE81" s="291"/>
      <c r="BF81" s="418"/>
    </row>
    <row r="82" spans="1:59" s="89" customFormat="1" ht="21" customHeight="1" x14ac:dyDescent="0.25">
      <c r="A82" s="217">
        <v>1</v>
      </c>
      <c r="B82" s="206" t="s">
        <v>243</v>
      </c>
      <c r="C82" s="423" t="s">
        <v>279</v>
      </c>
      <c r="D82" s="423"/>
      <c r="E82" s="423"/>
      <c r="F82" s="423"/>
      <c r="G82" s="423"/>
      <c r="H82" s="423"/>
      <c r="I82" s="423"/>
      <c r="J82" s="423"/>
      <c r="K82" s="423"/>
      <c r="L82" s="423"/>
      <c r="M82" s="423"/>
      <c r="N82" s="423"/>
      <c r="O82" s="423"/>
      <c r="P82" s="423"/>
      <c r="Q82" s="423"/>
      <c r="R82" s="423"/>
      <c r="S82" s="423"/>
      <c r="T82" s="423"/>
      <c r="U82" s="367">
        <f t="shared" ref="U82:U89" si="12">AA82+AS82</f>
        <v>300</v>
      </c>
      <c r="V82" s="367"/>
      <c r="W82" s="367"/>
      <c r="X82" s="263">
        <f>U82/U90</f>
        <v>0.2</v>
      </c>
      <c r="Y82" s="263"/>
      <c r="Z82" s="263"/>
      <c r="AA82" s="367">
        <f t="shared" ref="AA82:AA89" si="13">AD82+AG82+AJ82+AM82+AP82</f>
        <v>120</v>
      </c>
      <c r="AB82" s="367">
        <v>100</v>
      </c>
      <c r="AC82" s="367">
        <v>100</v>
      </c>
      <c r="AD82" s="367">
        <v>40</v>
      </c>
      <c r="AE82" s="367">
        <v>80</v>
      </c>
      <c r="AF82" s="367">
        <v>80</v>
      </c>
      <c r="AG82" s="367"/>
      <c r="AH82" s="367"/>
      <c r="AI82" s="367"/>
      <c r="AJ82" s="367"/>
      <c r="AK82" s="367"/>
      <c r="AL82" s="367"/>
      <c r="AM82" s="367">
        <v>70</v>
      </c>
      <c r="AN82" s="367"/>
      <c r="AO82" s="367"/>
      <c r="AP82" s="367">
        <v>10</v>
      </c>
      <c r="AQ82" s="367"/>
      <c r="AR82" s="367"/>
      <c r="AS82" s="367">
        <f t="shared" ref="AS82:AS89" si="14">AA82*1.5</f>
        <v>180</v>
      </c>
      <c r="AT82" s="367"/>
      <c r="AU82" s="260"/>
      <c r="AV82" s="368">
        <v>6</v>
      </c>
      <c r="AW82" s="318"/>
      <c r="AX82" s="318"/>
      <c r="AY82" s="318"/>
      <c r="AZ82" s="318">
        <v>6</v>
      </c>
      <c r="BA82" s="318"/>
      <c r="BB82" s="318"/>
      <c r="BC82" s="319"/>
      <c r="BD82" s="415">
        <v>12</v>
      </c>
      <c r="BE82" s="421"/>
      <c r="BF82" s="422"/>
      <c r="BG82" s="9"/>
    </row>
    <row r="83" spans="1:59" s="10" customFormat="1" ht="21" customHeight="1" x14ac:dyDescent="0.25">
      <c r="A83" s="203">
        <v>2</v>
      </c>
      <c r="B83" s="201" t="s">
        <v>244</v>
      </c>
      <c r="C83" s="358" t="s">
        <v>280</v>
      </c>
      <c r="D83" s="358"/>
      <c r="E83" s="358"/>
      <c r="F83" s="358"/>
      <c r="G83" s="358"/>
      <c r="H83" s="358"/>
      <c r="I83" s="358"/>
      <c r="J83" s="358"/>
      <c r="K83" s="358"/>
      <c r="L83" s="358"/>
      <c r="M83" s="358"/>
      <c r="N83" s="358"/>
      <c r="O83" s="358"/>
      <c r="P83" s="358"/>
      <c r="Q83" s="358"/>
      <c r="R83" s="358"/>
      <c r="S83" s="358"/>
      <c r="T83" s="358"/>
      <c r="U83" s="239">
        <f t="shared" si="12"/>
        <v>150</v>
      </c>
      <c r="V83" s="239"/>
      <c r="W83" s="239"/>
      <c r="X83" s="285">
        <f>U83/U90</f>
        <v>0.1</v>
      </c>
      <c r="Y83" s="285"/>
      <c r="Z83" s="285"/>
      <c r="AA83" s="239">
        <f t="shared" si="13"/>
        <v>60</v>
      </c>
      <c r="AB83" s="239">
        <v>100</v>
      </c>
      <c r="AC83" s="239">
        <v>100</v>
      </c>
      <c r="AD83" s="239">
        <v>20</v>
      </c>
      <c r="AE83" s="239">
        <v>52</v>
      </c>
      <c r="AF83" s="239">
        <v>52</v>
      </c>
      <c r="AG83" s="329"/>
      <c r="AH83" s="330"/>
      <c r="AI83" s="331"/>
      <c r="AJ83" s="240"/>
      <c r="AK83" s="327"/>
      <c r="AL83" s="328"/>
      <c r="AM83" s="240">
        <v>35</v>
      </c>
      <c r="AN83" s="327"/>
      <c r="AO83" s="328"/>
      <c r="AP83" s="240">
        <v>5</v>
      </c>
      <c r="AQ83" s="327"/>
      <c r="AR83" s="328"/>
      <c r="AS83" s="239">
        <f t="shared" si="14"/>
        <v>90</v>
      </c>
      <c r="AT83" s="239"/>
      <c r="AU83" s="240"/>
      <c r="AV83" s="360">
        <v>6</v>
      </c>
      <c r="AW83" s="320"/>
      <c r="AX83" s="320"/>
      <c r="AY83" s="320"/>
      <c r="AZ83" s="320"/>
      <c r="BA83" s="320"/>
      <c r="BB83" s="320"/>
      <c r="BC83" s="321"/>
      <c r="BD83" s="322">
        <v>6</v>
      </c>
      <c r="BE83" s="333"/>
      <c r="BF83" s="334"/>
      <c r="BG83" s="9"/>
    </row>
    <row r="84" spans="1:59" s="89" customFormat="1" ht="21" customHeight="1" x14ac:dyDescent="0.25">
      <c r="A84" s="203">
        <v>3</v>
      </c>
      <c r="B84" s="201" t="s">
        <v>245</v>
      </c>
      <c r="C84" s="358" t="s">
        <v>281</v>
      </c>
      <c r="D84" s="358"/>
      <c r="E84" s="358"/>
      <c r="F84" s="358"/>
      <c r="G84" s="358"/>
      <c r="H84" s="358"/>
      <c r="I84" s="358"/>
      <c r="J84" s="358"/>
      <c r="K84" s="358"/>
      <c r="L84" s="358"/>
      <c r="M84" s="358"/>
      <c r="N84" s="358"/>
      <c r="O84" s="358"/>
      <c r="P84" s="358"/>
      <c r="Q84" s="358"/>
      <c r="R84" s="358"/>
      <c r="S84" s="358"/>
      <c r="T84" s="358"/>
      <c r="U84" s="239">
        <f t="shared" si="12"/>
        <v>150</v>
      </c>
      <c r="V84" s="239"/>
      <c r="W84" s="239"/>
      <c r="X84" s="285">
        <f>U84/U90</f>
        <v>0.1</v>
      </c>
      <c r="Y84" s="285"/>
      <c r="Z84" s="285"/>
      <c r="AA84" s="239">
        <f t="shared" si="13"/>
        <v>60</v>
      </c>
      <c r="AB84" s="239">
        <v>100</v>
      </c>
      <c r="AC84" s="239">
        <v>100</v>
      </c>
      <c r="AD84" s="239">
        <v>20</v>
      </c>
      <c r="AE84" s="239">
        <v>52</v>
      </c>
      <c r="AF84" s="239">
        <v>52</v>
      </c>
      <c r="AG84" s="329"/>
      <c r="AH84" s="330"/>
      <c r="AI84" s="331"/>
      <c r="AJ84" s="240"/>
      <c r="AK84" s="327"/>
      <c r="AL84" s="328"/>
      <c r="AM84" s="240">
        <v>35</v>
      </c>
      <c r="AN84" s="327"/>
      <c r="AO84" s="328"/>
      <c r="AP84" s="240">
        <v>5</v>
      </c>
      <c r="AQ84" s="327"/>
      <c r="AR84" s="328"/>
      <c r="AS84" s="239">
        <f t="shared" si="14"/>
        <v>90</v>
      </c>
      <c r="AT84" s="239"/>
      <c r="AU84" s="240"/>
      <c r="AV84" s="332">
        <v>6</v>
      </c>
      <c r="AW84" s="320"/>
      <c r="AX84" s="320"/>
      <c r="AY84" s="320"/>
      <c r="AZ84" s="320"/>
      <c r="BA84" s="320"/>
      <c r="BB84" s="320"/>
      <c r="BC84" s="321"/>
      <c r="BD84" s="322">
        <v>6</v>
      </c>
      <c r="BE84" s="333"/>
      <c r="BF84" s="334"/>
      <c r="BG84" s="9"/>
    </row>
    <row r="85" spans="1:59" s="89" customFormat="1" ht="15.95" customHeight="1" x14ac:dyDescent="0.2">
      <c r="A85" s="203">
        <v>4</v>
      </c>
      <c r="B85" s="201" t="s">
        <v>246</v>
      </c>
      <c r="C85" s="358" t="s">
        <v>282</v>
      </c>
      <c r="D85" s="358"/>
      <c r="E85" s="358"/>
      <c r="F85" s="358"/>
      <c r="G85" s="358"/>
      <c r="H85" s="358"/>
      <c r="I85" s="358"/>
      <c r="J85" s="358"/>
      <c r="K85" s="358"/>
      <c r="L85" s="358"/>
      <c r="M85" s="358"/>
      <c r="N85" s="358"/>
      <c r="O85" s="358"/>
      <c r="P85" s="358"/>
      <c r="Q85" s="358"/>
      <c r="R85" s="358"/>
      <c r="S85" s="358"/>
      <c r="T85" s="358"/>
      <c r="U85" s="239">
        <f t="shared" si="12"/>
        <v>300</v>
      </c>
      <c r="V85" s="239"/>
      <c r="W85" s="239"/>
      <c r="X85" s="285">
        <f>U85/U90</f>
        <v>0.2</v>
      </c>
      <c r="Y85" s="285"/>
      <c r="Z85" s="285"/>
      <c r="AA85" s="239">
        <f t="shared" si="13"/>
        <v>120</v>
      </c>
      <c r="AB85" s="239">
        <v>100</v>
      </c>
      <c r="AC85" s="239">
        <v>100</v>
      </c>
      <c r="AD85" s="239">
        <v>40</v>
      </c>
      <c r="AE85" s="239">
        <v>80</v>
      </c>
      <c r="AF85" s="239">
        <v>80</v>
      </c>
      <c r="AG85" s="239"/>
      <c r="AH85" s="239"/>
      <c r="AI85" s="239"/>
      <c r="AJ85" s="239"/>
      <c r="AK85" s="239"/>
      <c r="AL85" s="239"/>
      <c r="AM85" s="239">
        <v>70</v>
      </c>
      <c r="AN85" s="239"/>
      <c r="AO85" s="239"/>
      <c r="AP85" s="239">
        <v>10</v>
      </c>
      <c r="AQ85" s="239"/>
      <c r="AR85" s="239"/>
      <c r="AS85" s="239">
        <f t="shared" si="14"/>
        <v>180</v>
      </c>
      <c r="AT85" s="239"/>
      <c r="AU85" s="240"/>
      <c r="AV85" s="332">
        <v>6</v>
      </c>
      <c r="AW85" s="320"/>
      <c r="AX85" s="320"/>
      <c r="AY85" s="320"/>
      <c r="AZ85" s="320">
        <v>6</v>
      </c>
      <c r="BA85" s="320"/>
      <c r="BB85" s="320"/>
      <c r="BC85" s="321"/>
      <c r="BD85" s="322">
        <v>12</v>
      </c>
      <c r="BE85" s="333"/>
      <c r="BF85" s="334"/>
    </row>
    <row r="86" spans="1:59" s="89" customFormat="1" ht="15.95" customHeight="1" x14ac:dyDescent="0.2">
      <c r="A86" s="203">
        <v>5</v>
      </c>
      <c r="B86" s="201" t="s">
        <v>247</v>
      </c>
      <c r="C86" s="358" t="s">
        <v>283</v>
      </c>
      <c r="D86" s="358"/>
      <c r="E86" s="358"/>
      <c r="F86" s="358"/>
      <c r="G86" s="358"/>
      <c r="H86" s="358"/>
      <c r="I86" s="358"/>
      <c r="J86" s="358"/>
      <c r="K86" s="358"/>
      <c r="L86" s="358"/>
      <c r="M86" s="358"/>
      <c r="N86" s="358"/>
      <c r="O86" s="358"/>
      <c r="P86" s="358"/>
      <c r="Q86" s="358"/>
      <c r="R86" s="358"/>
      <c r="S86" s="358"/>
      <c r="T86" s="358"/>
      <c r="U86" s="239">
        <f t="shared" si="12"/>
        <v>150</v>
      </c>
      <c r="V86" s="239"/>
      <c r="W86" s="239"/>
      <c r="X86" s="285">
        <f>U86/U90</f>
        <v>0.1</v>
      </c>
      <c r="Y86" s="285"/>
      <c r="Z86" s="285"/>
      <c r="AA86" s="239">
        <f t="shared" si="13"/>
        <v>60</v>
      </c>
      <c r="AB86" s="239">
        <v>100</v>
      </c>
      <c r="AC86" s="239">
        <v>100</v>
      </c>
      <c r="AD86" s="239">
        <v>20</v>
      </c>
      <c r="AE86" s="239">
        <v>52</v>
      </c>
      <c r="AF86" s="239">
        <v>52</v>
      </c>
      <c r="AG86" s="329"/>
      <c r="AH86" s="330"/>
      <c r="AI86" s="331"/>
      <c r="AJ86" s="240"/>
      <c r="AK86" s="327"/>
      <c r="AL86" s="328"/>
      <c r="AM86" s="240">
        <v>35</v>
      </c>
      <c r="AN86" s="327"/>
      <c r="AO86" s="328"/>
      <c r="AP86" s="240">
        <v>5</v>
      </c>
      <c r="AQ86" s="327"/>
      <c r="AR86" s="328"/>
      <c r="AS86" s="239">
        <f t="shared" si="14"/>
        <v>90</v>
      </c>
      <c r="AT86" s="239"/>
      <c r="AU86" s="240"/>
      <c r="AV86" s="332"/>
      <c r="AW86" s="320"/>
      <c r="AX86" s="320"/>
      <c r="AY86" s="320"/>
      <c r="AZ86" s="320">
        <v>6</v>
      </c>
      <c r="BA86" s="320"/>
      <c r="BB86" s="320"/>
      <c r="BC86" s="321"/>
      <c r="BD86" s="322">
        <v>6</v>
      </c>
      <c r="BE86" s="333"/>
      <c r="BF86" s="334"/>
    </row>
    <row r="87" spans="1:59" s="89" customFormat="1" ht="21.75" customHeight="1" x14ac:dyDescent="0.2">
      <c r="A87" s="203">
        <v>6</v>
      </c>
      <c r="B87" s="201" t="s">
        <v>248</v>
      </c>
      <c r="C87" s="358" t="s">
        <v>284</v>
      </c>
      <c r="D87" s="358"/>
      <c r="E87" s="358"/>
      <c r="F87" s="358"/>
      <c r="G87" s="358"/>
      <c r="H87" s="358"/>
      <c r="I87" s="358"/>
      <c r="J87" s="358"/>
      <c r="K87" s="358"/>
      <c r="L87" s="358"/>
      <c r="M87" s="358"/>
      <c r="N87" s="358"/>
      <c r="O87" s="358"/>
      <c r="P87" s="358"/>
      <c r="Q87" s="358"/>
      <c r="R87" s="358"/>
      <c r="S87" s="358"/>
      <c r="T87" s="358"/>
      <c r="U87" s="239">
        <f t="shared" si="12"/>
        <v>150</v>
      </c>
      <c r="V87" s="239"/>
      <c r="W87" s="239"/>
      <c r="X87" s="285">
        <f>U87/U90</f>
        <v>0.1</v>
      </c>
      <c r="Y87" s="285"/>
      <c r="Z87" s="285"/>
      <c r="AA87" s="239">
        <f t="shared" si="13"/>
        <v>60</v>
      </c>
      <c r="AB87" s="239">
        <v>100</v>
      </c>
      <c r="AC87" s="239">
        <v>100</v>
      </c>
      <c r="AD87" s="239">
        <v>20</v>
      </c>
      <c r="AE87" s="239">
        <v>52</v>
      </c>
      <c r="AF87" s="239">
        <v>52</v>
      </c>
      <c r="AG87" s="329"/>
      <c r="AH87" s="330"/>
      <c r="AI87" s="331"/>
      <c r="AJ87" s="240"/>
      <c r="AK87" s="327"/>
      <c r="AL87" s="328"/>
      <c r="AM87" s="240">
        <v>35</v>
      </c>
      <c r="AN87" s="327"/>
      <c r="AO87" s="328"/>
      <c r="AP87" s="240">
        <v>5</v>
      </c>
      <c r="AQ87" s="327"/>
      <c r="AR87" s="328"/>
      <c r="AS87" s="239">
        <f t="shared" si="14"/>
        <v>90</v>
      </c>
      <c r="AT87" s="239"/>
      <c r="AU87" s="240"/>
      <c r="AV87" s="332"/>
      <c r="AW87" s="320"/>
      <c r="AX87" s="320"/>
      <c r="AY87" s="320"/>
      <c r="AZ87" s="320">
        <v>6</v>
      </c>
      <c r="BA87" s="320"/>
      <c r="BB87" s="320"/>
      <c r="BC87" s="321"/>
      <c r="BD87" s="322">
        <v>6</v>
      </c>
      <c r="BE87" s="333"/>
      <c r="BF87" s="334"/>
      <c r="BG87" s="18"/>
    </row>
    <row r="88" spans="1:59" s="89" customFormat="1" ht="21.75" customHeight="1" x14ac:dyDescent="0.2">
      <c r="A88" s="203">
        <v>7</v>
      </c>
      <c r="B88" s="201"/>
      <c r="C88" s="282" t="s">
        <v>223</v>
      </c>
      <c r="D88" s="283"/>
      <c r="E88" s="283"/>
      <c r="F88" s="283"/>
      <c r="G88" s="283"/>
      <c r="H88" s="283"/>
      <c r="I88" s="283"/>
      <c r="J88" s="283"/>
      <c r="K88" s="283"/>
      <c r="L88" s="283"/>
      <c r="M88" s="283"/>
      <c r="N88" s="283"/>
      <c r="O88" s="283"/>
      <c r="P88" s="283"/>
      <c r="Q88" s="283"/>
      <c r="R88" s="283"/>
      <c r="S88" s="283"/>
      <c r="T88" s="284"/>
      <c r="U88" s="239">
        <f t="shared" si="12"/>
        <v>150</v>
      </c>
      <c r="V88" s="239"/>
      <c r="W88" s="239"/>
      <c r="X88" s="285">
        <f>U88/U90</f>
        <v>0.1</v>
      </c>
      <c r="Y88" s="285"/>
      <c r="Z88" s="285"/>
      <c r="AA88" s="239">
        <f t="shared" si="13"/>
        <v>60</v>
      </c>
      <c r="AB88" s="239">
        <v>100</v>
      </c>
      <c r="AC88" s="239">
        <v>100</v>
      </c>
      <c r="AD88" s="239">
        <v>20</v>
      </c>
      <c r="AE88" s="239">
        <v>52</v>
      </c>
      <c r="AF88" s="239">
        <v>52</v>
      </c>
      <c r="AG88" s="329"/>
      <c r="AH88" s="330"/>
      <c r="AI88" s="331"/>
      <c r="AJ88" s="240"/>
      <c r="AK88" s="327"/>
      <c r="AL88" s="328"/>
      <c r="AM88" s="240">
        <v>35</v>
      </c>
      <c r="AN88" s="327"/>
      <c r="AO88" s="328"/>
      <c r="AP88" s="240">
        <v>5</v>
      </c>
      <c r="AQ88" s="327"/>
      <c r="AR88" s="328"/>
      <c r="AS88" s="239">
        <f t="shared" si="14"/>
        <v>90</v>
      </c>
      <c r="AT88" s="239"/>
      <c r="AU88" s="240"/>
      <c r="AV88" s="332">
        <v>6</v>
      </c>
      <c r="AW88" s="320"/>
      <c r="AX88" s="320"/>
      <c r="AY88" s="320"/>
      <c r="AZ88" s="320"/>
      <c r="BA88" s="320"/>
      <c r="BB88" s="320"/>
      <c r="BC88" s="321"/>
      <c r="BD88" s="322">
        <v>6</v>
      </c>
      <c r="BE88" s="333"/>
      <c r="BF88" s="334"/>
      <c r="BG88" s="18"/>
    </row>
    <row r="89" spans="1:59" s="9" customFormat="1" ht="21.75" customHeight="1" x14ac:dyDescent="0.25">
      <c r="A89" s="203">
        <v>8</v>
      </c>
      <c r="B89" s="201"/>
      <c r="C89" s="282" t="s">
        <v>223</v>
      </c>
      <c r="D89" s="283"/>
      <c r="E89" s="283"/>
      <c r="F89" s="283"/>
      <c r="G89" s="283"/>
      <c r="H89" s="283"/>
      <c r="I89" s="283"/>
      <c r="J89" s="283"/>
      <c r="K89" s="283"/>
      <c r="L89" s="283"/>
      <c r="M89" s="283"/>
      <c r="N89" s="283"/>
      <c r="O89" s="283"/>
      <c r="P89" s="283"/>
      <c r="Q89" s="283"/>
      <c r="R89" s="283"/>
      <c r="S89" s="283"/>
      <c r="T89" s="284"/>
      <c r="U89" s="239">
        <f t="shared" si="12"/>
        <v>150</v>
      </c>
      <c r="V89" s="239"/>
      <c r="W89" s="239"/>
      <c r="X89" s="285">
        <f>U89/U90</f>
        <v>0.1</v>
      </c>
      <c r="Y89" s="285"/>
      <c r="Z89" s="285"/>
      <c r="AA89" s="239">
        <f t="shared" si="13"/>
        <v>60</v>
      </c>
      <c r="AB89" s="239">
        <v>100</v>
      </c>
      <c r="AC89" s="239">
        <v>100</v>
      </c>
      <c r="AD89" s="239">
        <v>20</v>
      </c>
      <c r="AE89" s="239">
        <v>52</v>
      </c>
      <c r="AF89" s="239">
        <v>52</v>
      </c>
      <c r="AG89" s="329"/>
      <c r="AH89" s="330"/>
      <c r="AI89" s="331"/>
      <c r="AJ89" s="240"/>
      <c r="AK89" s="327"/>
      <c r="AL89" s="328"/>
      <c r="AM89" s="240">
        <v>35</v>
      </c>
      <c r="AN89" s="327"/>
      <c r="AO89" s="328"/>
      <c r="AP89" s="240">
        <v>5</v>
      </c>
      <c r="AQ89" s="327"/>
      <c r="AR89" s="328"/>
      <c r="AS89" s="239">
        <f t="shared" si="14"/>
        <v>90</v>
      </c>
      <c r="AT89" s="239"/>
      <c r="AU89" s="240"/>
      <c r="AV89" s="332"/>
      <c r="AW89" s="320"/>
      <c r="AX89" s="320"/>
      <c r="AY89" s="320"/>
      <c r="AZ89" s="320">
        <v>6</v>
      </c>
      <c r="BA89" s="320"/>
      <c r="BB89" s="320"/>
      <c r="BC89" s="321"/>
      <c r="BD89" s="322">
        <v>6</v>
      </c>
      <c r="BE89" s="333"/>
      <c r="BF89" s="334"/>
      <c r="BG89" s="89"/>
    </row>
    <row r="90" spans="1:59" s="8" customFormat="1" ht="21.75" customHeight="1" thickBot="1" x14ac:dyDescent="0.3">
      <c r="A90" s="173"/>
      <c r="B90" s="174"/>
      <c r="C90" s="273" t="s">
        <v>224</v>
      </c>
      <c r="D90" s="273"/>
      <c r="E90" s="273"/>
      <c r="F90" s="273"/>
      <c r="G90" s="273"/>
      <c r="H90" s="273"/>
      <c r="I90" s="273"/>
      <c r="J90" s="273"/>
      <c r="K90" s="273"/>
      <c r="L90" s="273"/>
      <c r="M90" s="273"/>
      <c r="N90" s="273"/>
      <c r="O90" s="273"/>
      <c r="P90" s="273"/>
      <c r="Q90" s="273"/>
      <c r="R90" s="273"/>
      <c r="S90" s="273"/>
      <c r="T90" s="273"/>
      <c r="U90" s="273">
        <f>AA90+AS90</f>
        <v>1500</v>
      </c>
      <c r="V90" s="273"/>
      <c r="W90" s="273"/>
      <c r="X90" s="274">
        <f>SUM(X82:X89)</f>
        <v>1</v>
      </c>
      <c r="Y90" s="274"/>
      <c r="Z90" s="274"/>
      <c r="AA90" s="273">
        <f>SUM(AA82:AA89)</f>
        <v>600</v>
      </c>
      <c r="AB90" s="273"/>
      <c r="AC90" s="273"/>
      <c r="AD90" s="273">
        <f>SUM(AD82:AD89)</f>
        <v>200</v>
      </c>
      <c r="AE90" s="273"/>
      <c r="AF90" s="273"/>
      <c r="AG90" s="273">
        <f>SUM(AG82:AG89)</f>
        <v>0</v>
      </c>
      <c r="AH90" s="273"/>
      <c r="AI90" s="273"/>
      <c r="AJ90" s="273">
        <f>SUM(AJ82:AJ89)</f>
        <v>0</v>
      </c>
      <c r="AK90" s="273"/>
      <c r="AL90" s="273"/>
      <c r="AM90" s="273">
        <f>SUM(AM82:AM89)</f>
        <v>350</v>
      </c>
      <c r="AN90" s="273"/>
      <c r="AO90" s="273"/>
      <c r="AP90" s="273">
        <f>SUM(AP82:AP89)</f>
        <v>50</v>
      </c>
      <c r="AQ90" s="273"/>
      <c r="AR90" s="273"/>
      <c r="AS90" s="273">
        <f>SUM(AS82:AS89)</f>
        <v>900</v>
      </c>
      <c r="AT90" s="273"/>
      <c r="AU90" s="275"/>
      <c r="AV90" s="276">
        <f>AV82+AV83+AV84+AV85+AV86+AV87+AV88+AV89</f>
        <v>30</v>
      </c>
      <c r="AW90" s="277"/>
      <c r="AX90" s="277"/>
      <c r="AY90" s="277"/>
      <c r="AZ90" s="277">
        <f>AZ82+AZ83+AZ84+AZ85+AZ86+AZ87+AZ88+AZ89</f>
        <v>30</v>
      </c>
      <c r="BA90" s="277"/>
      <c r="BB90" s="277"/>
      <c r="BC90" s="278"/>
      <c r="BD90" s="279">
        <f>SUM(BD82:BF89)</f>
        <v>60</v>
      </c>
      <c r="BE90" s="280"/>
      <c r="BF90" s="281"/>
      <c r="BG90" s="89"/>
    </row>
    <row r="91" spans="1:59" s="8" customFormat="1" ht="21.75" customHeight="1" thickBot="1" x14ac:dyDescent="0.3">
      <c r="A91" s="183"/>
      <c r="B91" s="210"/>
      <c r="C91" s="419" t="s">
        <v>223</v>
      </c>
      <c r="D91" s="419"/>
      <c r="E91" s="419"/>
      <c r="F91" s="419"/>
      <c r="G91" s="419"/>
      <c r="H91" s="419"/>
      <c r="I91" s="419"/>
      <c r="J91" s="419"/>
      <c r="K91" s="419"/>
      <c r="L91" s="419"/>
      <c r="M91" s="419"/>
      <c r="N91" s="419"/>
      <c r="O91" s="419"/>
      <c r="P91" s="419"/>
      <c r="Q91" s="419"/>
      <c r="R91" s="419"/>
      <c r="S91" s="419"/>
      <c r="T91" s="419"/>
      <c r="U91" s="420"/>
      <c r="V91" s="420"/>
      <c r="W91" s="420"/>
      <c r="X91" s="442"/>
      <c r="Y91" s="442"/>
      <c r="Z91" s="442"/>
      <c r="AA91" s="420"/>
      <c r="AB91" s="420"/>
      <c r="AC91" s="420"/>
      <c r="AD91" s="420"/>
      <c r="AE91" s="420"/>
      <c r="AF91" s="420"/>
      <c r="AG91" s="420"/>
      <c r="AH91" s="420"/>
      <c r="AI91" s="420"/>
      <c r="AJ91" s="420"/>
      <c r="AK91" s="420"/>
      <c r="AL91" s="420"/>
      <c r="AM91" s="420"/>
      <c r="AN91" s="420"/>
      <c r="AO91" s="420"/>
      <c r="AP91" s="420"/>
      <c r="AQ91" s="420"/>
      <c r="AR91" s="420"/>
      <c r="AS91" s="420"/>
      <c r="AT91" s="420"/>
      <c r="AU91" s="420"/>
      <c r="AV91" s="420"/>
      <c r="AW91" s="420"/>
      <c r="AX91" s="420"/>
      <c r="AY91" s="420"/>
      <c r="AZ91" s="420"/>
      <c r="BA91" s="420"/>
      <c r="BB91" s="420"/>
      <c r="BC91" s="420"/>
      <c r="BD91" s="291"/>
      <c r="BE91" s="291"/>
      <c r="BF91" s="418"/>
      <c r="BG91" s="19"/>
    </row>
    <row r="92" spans="1:59" s="8" customFormat="1" ht="21.75" customHeight="1" thickBot="1" x14ac:dyDescent="0.3">
      <c r="A92" s="217">
        <v>1</v>
      </c>
      <c r="B92" s="207" t="s">
        <v>249</v>
      </c>
      <c r="C92" s="437" t="s">
        <v>285</v>
      </c>
      <c r="D92" s="438"/>
      <c r="E92" s="438"/>
      <c r="F92" s="438"/>
      <c r="G92" s="438"/>
      <c r="H92" s="438"/>
      <c r="I92" s="438"/>
      <c r="J92" s="438"/>
      <c r="K92" s="438"/>
      <c r="L92" s="438"/>
      <c r="M92" s="438"/>
      <c r="N92" s="438"/>
      <c r="O92" s="438"/>
      <c r="P92" s="438"/>
      <c r="Q92" s="438"/>
      <c r="R92" s="438"/>
      <c r="S92" s="438"/>
      <c r="T92" s="438"/>
      <c r="U92" s="367">
        <f>AA92+AS92</f>
        <v>150</v>
      </c>
      <c r="V92" s="367"/>
      <c r="W92" s="367"/>
      <c r="X92" s="263">
        <f>U92/U90</f>
        <v>0.1</v>
      </c>
      <c r="Y92" s="263"/>
      <c r="Z92" s="263"/>
      <c r="AA92" s="367">
        <f t="shared" ref="AA92:AA101" si="15">AD92+AG92+AJ92+AM92+AP92</f>
        <v>60</v>
      </c>
      <c r="AB92" s="367">
        <v>100</v>
      </c>
      <c r="AC92" s="367">
        <v>100</v>
      </c>
      <c r="AD92" s="367">
        <v>20</v>
      </c>
      <c r="AE92" s="367">
        <v>52</v>
      </c>
      <c r="AF92" s="367">
        <v>52</v>
      </c>
      <c r="AG92" s="260"/>
      <c r="AH92" s="261"/>
      <c r="AI92" s="262"/>
      <c r="AJ92" s="260"/>
      <c r="AK92" s="261"/>
      <c r="AL92" s="262"/>
      <c r="AM92" s="260">
        <v>35</v>
      </c>
      <c r="AN92" s="261"/>
      <c r="AO92" s="262"/>
      <c r="AP92" s="260">
        <v>5</v>
      </c>
      <c r="AQ92" s="261"/>
      <c r="AR92" s="262"/>
      <c r="AS92" s="367">
        <f>AA92*1.5</f>
        <v>90</v>
      </c>
      <c r="AT92" s="367"/>
      <c r="AU92" s="260"/>
      <c r="AV92" s="368">
        <v>6</v>
      </c>
      <c r="AW92" s="318"/>
      <c r="AX92" s="318"/>
      <c r="AY92" s="318"/>
      <c r="AZ92" s="318"/>
      <c r="BA92" s="318"/>
      <c r="BB92" s="318"/>
      <c r="BC92" s="319"/>
      <c r="BD92" s="415">
        <v>6</v>
      </c>
      <c r="BE92" s="416"/>
      <c r="BF92" s="417"/>
      <c r="BG92" s="89"/>
    </row>
    <row r="93" spans="1:59" s="89" customFormat="1" ht="21.75" customHeight="1" x14ac:dyDescent="0.25">
      <c r="A93" s="203">
        <v>2</v>
      </c>
      <c r="B93" s="208" t="s">
        <v>250</v>
      </c>
      <c r="C93" s="439" t="s">
        <v>286</v>
      </c>
      <c r="D93" s="440"/>
      <c r="E93" s="440"/>
      <c r="F93" s="440"/>
      <c r="G93" s="440"/>
      <c r="H93" s="440"/>
      <c r="I93" s="440"/>
      <c r="J93" s="440"/>
      <c r="K93" s="440"/>
      <c r="L93" s="440"/>
      <c r="M93" s="440"/>
      <c r="N93" s="440"/>
      <c r="O93" s="440"/>
      <c r="P93" s="440"/>
      <c r="Q93" s="440"/>
      <c r="R93" s="440"/>
      <c r="S93" s="440"/>
      <c r="T93" s="441"/>
      <c r="U93" s="239">
        <f t="shared" ref="U93:U101" si="16">AA93+AS93</f>
        <v>150</v>
      </c>
      <c r="V93" s="239"/>
      <c r="W93" s="239"/>
      <c r="X93" s="263">
        <f>U93/U90</f>
        <v>0.1</v>
      </c>
      <c r="Y93" s="263"/>
      <c r="Z93" s="263"/>
      <c r="AA93" s="239">
        <f t="shared" si="15"/>
        <v>60</v>
      </c>
      <c r="AB93" s="239">
        <v>100</v>
      </c>
      <c r="AC93" s="239">
        <v>100</v>
      </c>
      <c r="AD93" s="239">
        <v>20</v>
      </c>
      <c r="AE93" s="239">
        <v>52</v>
      </c>
      <c r="AF93" s="239">
        <v>52</v>
      </c>
      <c r="AG93" s="329"/>
      <c r="AH93" s="330"/>
      <c r="AI93" s="331"/>
      <c r="AJ93" s="240"/>
      <c r="AK93" s="327"/>
      <c r="AL93" s="328"/>
      <c r="AM93" s="240">
        <v>35</v>
      </c>
      <c r="AN93" s="327"/>
      <c r="AO93" s="328"/>
      <c r="AP93" s="240">
        <v>5</v>
      </c>
      <c r="AQ93" s="327"/>
      <c r="AR93" s="328"/>
      <c r="AS93" s="239">
        <f t="shared" ref="AS93:AS101" si="17">AA93*1.5</f>
        <v>90</v>
      </c>
      <c r="AT93" s="239"/>
      <c r="AU93" s="240"/>
      <c r="AV93" s="332">
        <v>6</v>
      </c>
      <c r="AW93" s="320"/>
      <c r="AX93" s="320"/>
      <c r="AY93" s="320"/>
      <c r="AZ93" s="320"/>
      <c r="BA93" s="320"/>
      <c r="BB93" s="320"/>
      <c r="BC93" s="321"/>
      <c r="BD93" s="322">
        <v>6</v>
      </c>
      <c r="BE93" s="323"/>
      <c r="BF93" s="324"/>
      <c r="BG93" s="8"/>
    </row>
    <row r="94" spans="1:59" s="8" customFormat="1" ht="21.75" customHeight="1" x14ac:dyDescent="0.25">
      <c r="A94" s="203">
        <v>3</v>
      </c>
      <c r="B94" s="201" t="s">
        <v>251</v>
      </c>
      <c r="C94" s="406" t="s">
        <v>287</v>
      </c>
      <c r="D94" s="407"/>
      <c r="E94" s="407"/>
      <c r="F94" s="407"/>
      <c r="G94" s="407"/>
      <c r="H94" s="407"/>
      <c r="I94" s="407"/>
      <c r="J94" s="407"/>
      <c r="K94" s="407"/>
      <c r="L94" s="407"/>
      <c r="M94" s="407"/>
      <c r="N94" s="407"/>
      <c r="O94" s="407"/>
      <c r="P94" s="407"/>
      <c r="Q94" s="407"/>
      <c r="R94" s="407"/>
      <c r="S94" s="407"/>
      <c r="T94" s="407"/>
      <c r="U94" s="239">
        <f t="shared" si="16"/>
        <v>150</v>
      </c>
      <c r="V94" s="239"/>
      <c r="W94" s="239"/>
      <c r="X94" s="386">
        <f>U94/U109</f>
        <v>9.8360655737704916E-2</v>
      </c>
      <c r="Y94" s="387"/>
      <c r="Z94" s="388"/>
      <c r="AA94" s="239">
        <f t="shared" si="15"/>
        <v>60</v>
      </c>
      <c r="AB94" s="239">
        <v>100</v>
      </c>
      <c r="AC94" s="239">
        <v>100</v>
      </c>
      <c r="AD94" s="239">
        <v>20</v>
      </c>
      <c r="AE94" s="239">
        <v>52</v>
      </c>
      <c r="AF94" s="239">
        <v>52</v>
      </c>
      <c r="AG94" s="329"/>
      <c r="AH94" s="330"/>
      <c r="AI94" s="331"/>
      <c r="AJ94" s="240"/>
      <c r="AK94" s="327"/>
      <c r="AL94" s="328"/>
      <c r="AM94" s="240">
        <v>35</v>
      </c>
      <c r="AN94" s="327"/>
      <c r="AO94" s="328"/>
      <c r="AP94" s="240">
        <v>5</v>
      </c>
      <c r="AQ94" s="327"/>
      <c r="AR94" s="328"/>
      <c r="AS94" s="239">
        <f t="shared" si="17"/>
        <v>90</v>
      </c>
      <c r="AT94" s="239"/>
      <c r="AU94" s="240"/>
      <c r="AV94" s="332">
        <v>6</v>
      </c>
      <c r="AW94" s="320"/>
      <c r="AX94" s="320"/>
      <c r="AY94" s="320"/>
      <c r="AZ94" s="320"/>
      <c r="BA94" s="320"/>
      <c r="BB94" s="320"/>
      <c r="BC94" s="321"/>
      <c r="BD94" s="322">
        <f t="shared" ref="BD94:BD95" si="18">AV94+AZ94</f>
        <v>6</v>
      </c>
      <c r="BE94" s="323"/>
      <c r="BF94" s="324"/>
    </row>
    <row r="95" spans="1:59" s="8" customFormat="1" ht="15.95" customHeight="1" x14ac:dyDescent="0.25">
      <c r="A95" s="203">
        <v>4</v>
      </c>
      <c r="B95" s="201" t="s">
        <v>252</v>
      </c>
      <c r="C95" s="406" t="s">
        <v>288</v>
      </c>
      <c r="D95" s="407"/>
      <c r="E95" s="407"/>
      <c r="F95" s="407"/>
      <c r="G95" s="407"/>
      <c r="H95" s="407"/>
      <c r="I95" s="407"/>
      <c r="J95" s="407"/>
      <c r="K95" s="407"/>
      <c r="L95" s="407"/>
      <c r="M95" s="407"/>
      <c r="N95" s="407"/>
      <c r="O95" s="407"/>
      <c r="P95" s="407"/>
      <c r="Q95" s="407"/>
      <c r="R95" s="407"/>
      <c r="S95" s="407"/>
      <c r="T95" s="407"/>
      <c r="U95" s="239">
        <f t="shared" si="16"/>
        <v>150</v>
      </c>
      <c r="V95" s="239"/>
      <c r="W95" s="239"/>
      <c r="X95" s="386">
        <f>U95/U109</f>
        <v>9.8360655737704916E-2</v>
      </c>
      <c r="Y95" s="387"/>
      <c r="Z95" s="388"/>
      <c r="AA95" s="239">
        <f t="shared" si="15"/>
        <v>60</v>
      </c>
      <c r="AB95" s="239">
        <v>100</v>
      </c>
      <c r="AC95" s="239">
        <v>100</v>
      </c>
      <c r="AD95" s="239">
        <v>20</v>
      </c>
      <c r="AE95" s="239">
        <v>52</v>
      </c>
      <c r="AF95" s="239">
        <v>52</v>
      </c>
      <c r="AG95" s="329"/>
      <c r="AH95" s="330"/>
      <c r="AI95" s="331"/>
      <c r="AJ95" s="240"/>
      <c r="AK95" s="327"/>
      <c r="AL95" s="328"/>
      <c r="AM95" s="240">
        <v>35</v>
      </c>
      <c r="AN95" s="327"/>
      <c r="AO95" s="328"/>
      <c r="AP95" s="240">
        <v>5</v>
      </c>
      <c r="AQ95" s="327"/>
      <c r="AR95" s="328"/>
      <c r="AS95" s="239">
        <f t="shared" si="17"/>
        <v>90</v>
      </c>
      <c r="AT95" s="239"/>
      <c r="AU95" s="240"/>
      <c r="AV95" s="332">
        <v>6</v>
      </c>
      <c r="AW95" s="320"/>
      <c r="AX95" s="320"/>
      <c r="AY95" s="320"/>
      <c r="AZ95" s="320"/>
      <c r="BA95" s="320"/>
      <c r="BB95" s="320"/>
      <c r="BC95" s="321"/>
      <c r="BD95" s="322">
        <f t="shared" si="18"/>
        <v>6</v>
      </c>
      <c r="BE95" s="323"/>
      <c r="BF95" s="324"/>
    </row>
    <row r="96" spans="1:59" s="89" customFormat="1" ht="15.95" customHeight="1" x14ac:dyDescent="0.25">
      <c r="A96" s="203">
        <v>5</v>
      </c>
      <c r="B96" s="201" t="s">
        <v>253</v>
      </c>
      <c r="C96" s="406" t="s">
        <v>289</v>
      </c>
      <c r="D96" s="407"/>
      <c r="E96" s="407"/>
      <c r="F96" s="407"/>
      <c r="G96" s="407"/>
      <c r="H96" s="407"/>
      <c r="I96" s="407"/>
      <c r="J96" s="407"/>
      <c r="K96" s="407"/>
      <c r="L96" s="407"/>
      <c r="M96" s="407"/>
      <c r="N96" s="407"/>
      <c r="O96" s="407"/>
      <c r="P96" s="407"/>
      <c r="Q96" s="407"/>
      <c r="R96" s="407"/>
      <c r="S96" s="407"/>
      <c r="T96" s="407"/>
      <c r="U96" s="239">
        <f t="shared" si="16"/>
        <v>150</v>
      </c>
      <c r="V96" s="239"/>
      <c r="W96" s="239"/>
      <c r="X96" s="386">
        <f>U96/U109</f>
        <v>9.8360655737704916E-2</v>
      </c>
      <c r="Y96" s="387"/>
      <c r="Z96" s="388"/>
      <c r="AA96" s="239">
        <f t="shared" si="15"/>
        <v>60</v>
      </c>
      <c r="AB96" s="239">
        <v>100</v>
      </c>
      <c r="AC96" s="239">
        <v>100</v>
      </c>
      <c r="AD96" s="239">
        <v>20</v>
      </c>
      <c r="AE96" s="239">
        <v>52</v>
      </c>
      <c r="AF96" s="239">
        <v>52</v>
      </c>
      <c r="AG96" s="329"/>
      <c r="AH96" s="330"/>
      <c r="AI96" s="331"/>
      <c r="AJ96" s="240"/>
      <c r="AK96" s="327"/>
      <c r="AL96" s="328"/>
      <c r="AM96" s="240">
        <v>35</v>
      </c>
      <c r="AN96" s="327"/>
      <c r="AO96" s="328"/>
      <c r="AP96" s="240">
        <v>5</v>
      </c>
      <c r="AQ96" s="327"/>
      <c r="AR96" s="328"/>
      <c r="AS96" s="239">
        <f t="shared" si="17"/>
        <v>90</v>
      </c>
      <c r="AT96" s="239"/>
      <c r="AU96" s="240"/>
      <c r="AV96" s="332">
        <v>6</v>
      </c>
      <c r="AW96" s="320"/>
      <c r="AX96" s="320"/>
      <c r="AY96" s="320"/>
      <c r="AZ96" s="320"/>
      <c r="BA96" s="320"/>
      <c r="BB96" s="320"/>
      <c r="BC96" s="321"/>
      <c r="BD96" s="322">
        <v>6</v>
      </c>
      <c r="BE96" s="323"/>
      <c r="BF96" s="324"/>
      <c r="BG96" s="8"/>
    </row>
    <row r="97" spans="1:59" s="89" customFormat="1" ht="18.75" customHeight="1" x14ac:dyDescent="0.25">
      <c r="A97" s="203">
        <v>6</v>
      </c>
      <c r="B97" s="202" t="s">
        <v>254</v>
      </c>
      <c r="C97" s="406" t="s">
        <v>290</v>
      </c>
      <c r="D97" s="406"/>
      <c r="E97" s="406"/>
      <c r="F97" s="406"/>
      <c r="G97" s="406"/>
      <c r="H97" s="406"/>
      <c r="I97" s="406"/>
      <c r="J97" s="406"/>
      <c r="K97" s="406"/>
      <c r="L97" s="406"/>
      <c r="M97" s="406"/>
      <c r="N97" s="406"/>
      <c r="O97" s="406"/>
      <c r="P97" s="406"/>
      <c r="Q97" s="406"/>
      <c r="R97" s="406"/>
      <c r="S97" s="406"/>
      <c r="T97" s="406"/>
      <c r="U97" s="239">
        <f t="shared" si="16"/>
        <v>150</v>
      </c>
      <c r="V97" s="239"/>
      <c r="W97" s="239"/>
      <c r="X97" s="386">
        <f>U97/U109</f>
        <v>9.8360655737704916E-2</v>
      </c>
      <c r="Y97" s="387"/>
      <c r="Z97" s="388"/>
      <c r="AA97" s="239">
        <f t="shared" si="15"/>
        <v>60</v>
      </c>
      <c r="AB97" s="239">
        <v>100</v>
      </c>
      <c r="AC97" s="239">
        <v>100</v>
      </c>
      <c r="AD97" s="239">
        <v>20</v>
      </c>
      <c r="AE97" s="239">
        <v>52</v>
      </c>
      <c r="AF97" s="239">
        <v>52</v>
      </c>
      <c r="AG97" s="329"/>
      <c r="AH97" s="330"/>
      <c r="AI97" s="331"/>
      <c r="AJ97" s="240"/>
      <c r="AK97" s="327"/>
      <c r="AL97" s="328"/>
      <c r="AM97" s="240">
        <v>35</v>
      </c>
      <c r="AN97" s="327"/>
      <c r="AO97" s="328"/>
      <c r="AP97" s="240">
        <v>5</v>
      </c>
      <c r="AQ97" s="327"/>
      <c r="AR97" s="328"/>
      <c r="AS97" s="239">
        <f t="shared" si="17"/>
        <v>90</v>
      </c>
      <c r="AT97" s="239"/>
      <c r="AU97" s="240"/>
      <c r="AV97" s="332"/>
      <c r="AW97" s="320"/>
      <c r="AX97" s="320"/>
      <c r="AY97" s="320"/>
      <c r="AZ97" s="320">
        <v>6</v>
      </c>
      <c r="BA97" s="320"/>
      <c r="BB97" s="320"/>
      <c r="BC97" s="321"/>
      <c r="BD97" s="322">
        <v>6</v>
      </c>
      <c r="BE97" s="323"/>
      <c r="BF97" s="324"/>
      <c r="BG97" s="8"/>
    </row>
    <row r="98" spans="1:59" s="89" customFormat="1" ht="18.75" customHeight="1" x14ac:dyDescent="0.2">
      <c r="A98" s="203">
        <v>7</v>
      </c>
      <c r="B98" s="200" t="s">
        <v>255</v>
      </c>
      <c r="C98" s="282" t="s">
        <v>291</v>
      </c>
      <c r="D98" s="411"/>
      <c r="E98" s="411"/>
      <c r="F98" s="411"/>
      <c r="G98" s="411"/>
      <c r="H98" s="411"/>
      <c r="I98" s="411"/>
      <c r="J98" s="411"/>
      <c r="K98" s="411"/>
      <c r="L98" s="411"/>
      <c r="M98" s="411"/>
      <c r="N98" s="411"/>
      <c r="O98" s="411"/>
      <c r="P98" s="411"/>
      <c r="Q98" s="411"/>
      <c r="R98" s="411"/>
      <c r="S98" s="411"/>
      <c r="T98" s="412"/>
      <c r="U98" s="239">
        <f t="shared" si="16"/>
        <v>150</v>
      </c>
      <c r="V98" s="239"/>
      <c r="W98" s="239"/>
      <c r="X98" s="386">
        <f>U98/U109</f>
        <v>9.8360655737704916E-2</v>
      </c>
      <c r="Y98" s="387"/>
      <c r="Z98" s="388"/>
      <c r="AA98" s="239">
        <f t="shared" si="15"/>
        <v>60</v>
      </c>
      <c r="AB98" s="239">
        <v>100</v>
      </c>
      <c r="AC98" s="239">
        <v>100</v>
      </c>
      <c r="AD98" s="239">
        <v>20</v>
      </c>
      <c r="AE98" s="239">
        <v>52</v>
      </c>
      <c r="AF98" s="239">
        <v>52</v>
      </c>
      <c r="AG98" s="329"/>
      <c r="AH98" s="330"/>
      <c r="AI98" s="331"/>
      <c r="AJ98" s="240"/>
      <c r="AK98" s="327"/>
      <c r="AL98" s="328"/>
      <c r="AM98" s="240">
        <v>35</v>
      </c>
      <c r="AN98" s="327"/>
      <c r="AO98" s="328"/>
      <c r="AP98" s="240">
        <v>5</v>
      </c>
      <c r="AQ98" s="327"/>
      <c r="AR98" s="328"/>
      <c r="AS98" s="239">
        <f t="shared" si="17"/>
        <v>90</v>
      </c>
      <c r="AT98" s="239"/>
      <c r="AU98" s="240"/>
      <c r="AV98" s="332"/>
      <c r="AW98" s="320"/>
      <c r="AX98" s="320"/>
      <c r="AY98" s="320"/>
      <c r="AZ98" s="320">
        <v>6</v>
      </c>
      <c r="BA98" s="320"/>
      <c r="BB98" s="320"/>
      <c r="BC98" s="321"/>
      <c r="BD98" s="322">
        <v>6</v>
      </c>
      <c r="BE98" s="323"/>
      <c r="BF98" s="324"/>
    </row>
    <row r="99" spans="1:59" s="89" customFormat="1" ht="18.75" customHeight="1" x14ac:dyDescent="0.2">
      <c r="A99" s="203">
        <v>8</v>
      </c>
      <c r="B99" s="200" t="s">
        <v>256</v>
      </c>
      <c r="C99" s="405" t="s">
        <v>292</v>
      </c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  <c r="P99" s="405"/>
      <c r="Q99" s="405"/>
      <c r="R99" s="405"/>
      <c r="S99" s="405"/>
      <c r="T99" s="405"/>
      <c r="U99" s="354">
        <f t="shared" si="16"/>
        <v>150</v>
      </c>
      <c r="V99" s="354"/>
      <c r="W99" s="354"/>
      <c r="X99" s="386">
        <f>U99/U109</f>
        <v>9.8360655737704916E-2</v>
      </c>
      <c r="Y99" s="387"/>
      <c r="Z99" s="388"/>
      <c r="AA99" s="239">
        <f t="shared" si="15"/>
        <v>60</v>
      </c>
      <c r="AB99" s="239">
        <v>100</v>
      </c>
      <c r="AC99" s="239">
        <v>100</v>
      </c>
      <c r="AD99" s="239">
        <v>20</v>
      </c>
      <c r="AE99" s="239">
        <v>52</v>
      </c>
      <c r="AF99" s="239">
        <v>52</v>
      </c>
      <c r="AG99" s="329"/>
      <c r="AH99" s="330"/>
      <c r="AI99" s="331"/>
      <c r="AJ99" s="240"/>
      <c r="AK99" s="327"/>
      <c r="AL99" s="328"/>
      <c r="AM99" s="240">
        <v>35</v>
      </c>
      <c r="AN99" s="327"/>
      <c r="AO99" s="328"/>
      <c r="AP99" s="240">
        <v>5</v>
      </c>
      <c r="AQ99" s="327"/>
      <c r="AR99" s="328"/>
      <c r="AS99" s="354">
        <f t="shared" si="17"/>
        <v>90</v>
      </c>
      <c r="AT99" s="354"/>
      <c r="AU99" s="348"/>
      <c r="AV99" s="408"/>
      <c r="AW99" s="409"/>
      <c r="AX99" s="409"/>
      <c r="AY99" s="409"/>
      <c r="AZ99" s="409">
        <v>6</v>
      </c>
      <c r="BA99" s="409"/>
      <c r="BB99" s="409"/>
      <c r="BC99" s="410"/>
      <c r="BD99" s="322">
        <v>6</v>
      </c>
      <c r="BE99" s="323"/>
      <c r="BF99" s="324"/>
    </row>
    <row r="100" spans="1:59" s="89" customFormat="1" ht="18.75" customHeight="1" x14ac:dyDescent="0.2">
      <c r="A100" s="203">
        <v>9</v>
      </c>
      <c r="B100" s="208" t="s">
        <v>257</v>
      </c>
      <c r="C100" s="406" t="s">
        <v>293</v>
      </c>
      <c r="D100" s="406"/>
      <c r="E100" s="406"/>
      <c r="F100" s="406"/>
      <c r="G100" s="406"/>
      <c r="H100" s="406"/>
      <c r="I100" s="406"/>
      <c r="J100" s="406"/>
      <c r="K100" s="406"/>
      <c r="L100" s="406"/>
      <c r="M100" s="406"/>
      <c r="N100" s="406"/>
      <c r="O100" s="406"/>
      <c r="P100" s="406"/>
      <c r="Q100" s="406"/>
      <c r="R100" s="406"/>
      <c r="S100" s="406"/>
      <c r="T100" s="406"/>
      <c r="U100" s="239">
        <f t="shared" si="16"/>
        <v>150</v>
      </c>
      <c r="V100" s="239"/>
      <c r="W100" s="239"/>
      <c r="X100" s="386">
        <f>U100/U109</f>
        <v>9.8360655737704916E-2</v>
      </c>
      <c r="Y100" s="387"/>
      <c r="Z100" s="388"/>
      <c r="AA100" s="239">
        <f t="shared" si="15"/>
        <v>60</v>
      </c>
      <c r="AB100" s="239">
        <v>100</v>
      </c>
      <c r="AC100" s="239">
        <v>100</v>
      </c>
      <c r="AD100" s="239">
        <v>20</v>
      </c>
      <c r="AE100" s="239">
        <v>52</v>
      </c>
      <c r="AF100" s="239">
        <v>52</v>
      </c>
      <c r="AG100" s="329"/>
      <c r="AH100" s="330"/>
      <c r="AI100" s="331"/>
      <c r="AJ100" s="240"/>
      <c r="AK100" s="327"/>
      <c r="AL100" s="328"/>
      <c r="AM100" s="240">
        <v>35</v>
      </c>
      <c r="AN100" s="327"/>
      <c r="AO100" s="328"/>
      <c r="AP100" s="240">
        <v>5</v>
      </c>
      <c r="AQ100" s="327"/>
      <c r="AR100" s="328"/>
      <c r="AS100" s="239">
        <f t="shared" si="17"/>
        <v>90</v>
      </c>
      <c r="AT100" s="239"/>
      <c r="AU100" s="240"/>
      <c r="AV100" s="332"/>
      <c r="AW100" s="320"/>
      <c r="AX100" s="320"/>
      <c r="AY100" s="320"/>
      <c r="AZ100" s="320">
        <v>6</v>
      </c>
      <c r="BA100" s="320"/>
      <c r="BB100" s="320"/>
      <c r="BC100" s="321"/>
      <c r="BD100" s="322">
        <v>6</v>
      </c>
      <c r="BE100" s="323"/>
      <c r="BF100" s="324"/>
    </row>
    <row r="101" spans="1:59" s="89" customFormat="1" ht="18.75" customHeight="1" thickBot="1" x14ac:dyDescent="0.25">
      <c r="A101" s="213">
        <v>11</v>
      </c>
      <c r="B101" s="212" t="s">
        <v>258</v>
      </c>
      <c r="C101" s="426" t="s">
        <v>294</v>
      </c>
      <c r="D101" s="426"/>
      <c r="E101" s="426"/>
      <c r="F101" s="426"/>
      <c r="G101" s="426"/>
      <c r="H101" s="426"/>
      <c r="I101" s="426"/>
      <c r="J101" s="426"/>
      <c r="K101" s="426"/>
      <c r="L101" s="426"/>
      <c r="M101" s="426"/>
      <c r="N101" s="426"/>
      <c r="O101" s="426"/>
      <c r="P101" s="426"/>
      <c r="Q101" s="426"/>
      <c r="R101" s="426"/>
      <c r="S101" s="426"/>
      <c r="T101" s="426"/>
      <c r="U101" s="430">
        <f t="shared" si="16"/>
        <v>150</v>
      </c>
      <c r="V101" s="430"/>
      <c r="W101" s="430"/>
      <c r="X101" s="434">
        <f>U101/U109</f>
        <v>9.8360655737704916E-2</v>
      </c>
      <c r="Y101" s="435"/>
      <c r="Z101" s="436"/>
      <c r="AA101" s="430">
        <f t="shared" si="15"/>
        <v>60</v>
      </c>
      <c r="AB101" s="430">
        <v>100</v>
      </c>
      <c r="AC101" s="430">
        <v>100</v>
      </c>
      <c r="AD101" s="430">
        <v>20</v>
      </c>
      <c r="AE101" s="430">
        <v>52</v>
      </c>
      <c r="AF101" s="430">
        <v>52</v>
      </c>
      <c r="AG101" s="402"/>
      <c r="AH101" s="403"/>
      <c r="AI101" s="404"/>
      <c r="AJ101" s="427"/>
      <c r="AK101" s="428"/>
      <c r="AL101" s="429"/>
      <c r="AM101" s="427">
        <v>35</v>
      </c>
      <c r="AN101" s="428"/>
      <c r="AO101" s="429"/>
      <c r="AP101" s="427">
        <v>5</v>
      </c>
      <c r="AQ101" s="428"/>
      <c r="AR101" s="429"/>
      <c r="AS101" s="430">
        <f t="shared" si="17"/>
        <v>90</v>
      </c>
      <c r="AT101" s="430"/>
      <c r="AU101" s="427"/>
      <c r="AV101" s="431"/>
      <c r="AW101" s="432"/>
      <c r="AX101" s="432"/>
      <c r="AY101" s="432"/>
      <c r="AZ101" s="432">
        <v>6</v>
      </c>
      <c r="BA101" s="432"/>
      <c r="BB101" s="432"/>
      <c r="BC101" s="433"/>
      <c r="BD101" s="279">
        <v>6</v>
      </c>
      <c r="BE101" s="277"/>
      <c r="BF101" s="278"/>
    </row>
    <row r="102" spans="1:59" s="89" customFormat="1" ht="30.75" customHeight="1" thickBot="1" x14ac:dyDescent="0.25">
      <c r="A102" s="184"/>
      <c r="B102" s="184"/>
      <c r="C102" s="273" t="s">
        <v>295</v>
      </c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  <c r="N102" s="273"/>
      <c r="O102" s="273"/>
      <c r="P102" s="273"/>
      <c r="Q102" s="273"/>
      <c r="R102" s="273"/>
      <c r="S102" s="273"/>
      <c r="T102" s="273"/>
      <c r="U102" s="255"/>
      <c r="V102" s="255"/>
      <c r="W102" s="255"/>
      <c r="X102" s="286"/>
      <c r="Y102" s="286"/>
      <c r="Z102" s="286"/>
      <c r="AA102" s="255"/>
      <c r="AB102" s="255"/>
      <c r="AC102" s="255"/>
      <c r="AD102" s="255"/>
      <c r="AE102" s="255"/>
      <c r="AF102" s="255"/>
      <c r="AG102" s="255"/>
      <c r="AH102" s="255"/>
      <c r="AI102" s="255"/>
      <c r="AJ102" s="255"/>
      <c r="AK102" s="255"/>
      <c r="AL102" s="255"/>
      <c r="AM102" s="255"/>
      <c r="AN102" s="255"/>
      <c r="AO102" s="255"/>
      <c r="AP102" s="255"/>
      <c r="AQ102" s="255"/>
      <c r="AR102" s="255"/>
      <c r="AS102" s="255"/>
      <c r="AT102" s="255"/>
      <c r="AU102" s="255"/>
      <c r="AV102" s="255"/>
      <c r="AW102" s="255"/>
      <c r="AX102" s="255"/>
      <c r="AY102" s="255"/>
      <c r="AZ102" s="255"/>
      <c r="BA102" s="255"/>
      <c r="BB102" s="255"/>
      <c r="BC102" s="255"/>
      <c r="BD102" s="256"/>
      <c r="BE102" s="255"/>
      <c r="BF102" s="255"/>
    </row>
    <row r="103" spans="1:59" s="89" customFormat="1" ht="15.95" customHeight="1" thickBot="1" x14ac:dyDescent="0.25">
      <c r="A103" s="204"/>
      <c r="B103" s="204"/>
      <c r="C103" s="445" t="s">
        <v>223</v>
      </c>
      <c r="D103" s="445"/>
      <c r="E103" s="445"/>
      <c r="F103" s="445"/>
      <c r="G103" s="445"/>
      <c r="H103" s="445"/>
      <c r="I103" s="445"/>
      <c r="J103" s="445"/>
      <c r="K103" s="445"/>
      <c r="L103" s="445"/>
      <c r="M103" s="445"/>
      <c r="N103" s="445"/>
      <c r="O103" s="445"/>
      <c r="P103" s="445"/>
      <c r="Q103" s="445"/>
      <c r="R103" s="445"/>
      <c r="S103" s="445"/>
      <c r="T103" s="445"/>
      <c r="U103" s="379"/>
      <c r="V103" s="379"/>
      <c r="W103" s="379"/>
      <c r="X103" s="379"/>
      <c r="Y103" s="379"/>
      <c r="Z103" s="379"/>
      <c r="AA103" s="379"/>
      <c r="AB103" s="379"/>
      <c r="AC103" s="379"/>
      <c r="AD103" s="379"/>
      <c r="AE103" s="379"/>
      <c r="AF103" s="379"/>
      <c r="AG103" s="379"/>
      <c r="AH103" s="379"/>
      <c r="AI103" s="379"/>
      <c r="AJ103" s="379"/>
      <c r="AK103" s="379"/>
      <c r="AL103" s="379"/>
      <c r="AM103" s="379"/>
      <c r="AN103" s="379"/>
      <c r="AO103" s="379"/>
      <c r="AP103" s="379"/>
      <c r="AQ103" s="379"/>
      <c r="AR103" s="379"/>
      <c r="AS103" s="379"/>
      <c r="AT103" s="379"/>
      <c r="AU103" s="379"/>
      <c r="AV103" s="379"/>
      <c r="AW103" s="379"/>
      <c r="AX103" s="379"/>
      <c r="AY103" s="379"/>
      <c r="AZ103" s="379"/>
      <c r="BA103" s="379"/>
      <c r="BB103" s="379"/>
      <c r="BC103" s="379"/>
      <c r="BD103" s="379"/>
      <c r="BE103" s="379"/>
      <c r="BF103" s="379"/>
    </row>
    <row r="104" spans="1:59" s="19" customFormat="1" ht="10.5" customHeight="1" x14ac:dyDescent="0.2">
      <c r="A104" s="217">
        <v>1</v>
      </c>
      <c r="B104" s="205" t="s">
        <v>259</v>
      </c>
      <c r="C104" s="257" t="s">
        <v>296</v>
      </c>
      <c r="D104" s="258"/>
      <c r="E104" s="258"/>
      <c r="F104" s="258"/>
      <c r="G104" s="258"/>
      <c r="H104" s="258"/>
      <c r="I104" s="258"/>
      <c r="J104" s="258"/>
      <c r="K104" s="258"/>
      <c r="L104" s="258"/>
      <c r="M104" s="258"/>
      <c r="N104" s="258"/>
      <c r="O104" s="258"/>
      <c r="P104" s="258"/>
      <c r="Q104" s="258"/>
      <c r="R104" s="258"/>
      <c r="S104" s="258"/>
      <c r="T104" s="259"/>
      <c r="U104" s="260">
        <f>AA104+AS104</f>
        <v>25</v>
      </c>
      <c r="V104" s="261"/>
      <c r="W104" s="262"/>
      <c r="X104" s="263">
        <f>U104/U109</f>
        <v>1.6393442622950821E-2</v>
      </c>
      <c r="Y104" s="263"/>
      <c r="Z104" s="263"/>
      <c r="AA104" s="260">
        <f>AD104+AG104</f>
        <v>10</v>
      </c>
      <c r="AB104" s="261"/>
      <c r="AC104" s="262"/>
      <c r="AD104" s="260"/>
      <c r="AE104" s="261"/>
      <c r="AF104" s="262"/>
      <c r="AG104" s="260">
        <v>10</v>
      </c>
      <c r="AH104" s="261"/>
      <c r="AI104" s="262"/>
      <c r="AJ104" s="260"/>
      <c r="AK104" s="261"/>
      <c r="AL104" s="262"/>
      <c r="AM104" s="260"/>
      <c r="AN104" s="261"/>
      <c r="AO104" s="262"/>
      <c r="AP104" s="260"/>
      <c r="AQ104" s="261"/>
      <c r="AR104" s="262"/>
      <c r="AS104" s="260">
        <f>AA104*1.5</f>
        <v>15</v>
      </c>
      <c r="AT104" s="261"/>
      <c r="AU104" s="261"/>
      <c r="AV104" s="264">
        <v>0.5</v>
      </c>
      <c r="AW104" s="261"/>
      <c r="AX104" s="261"/>
      <c r="AY104" s="262"/>
      <c r="AZ104" s="260">
        <v>0.5</v>
      </c>
      <c r="BA104" s="261"/>
      <c r="BB104" s="261"/>
      <c r="BC104" s="265"/>
      <c r="BD104" s="266">
        <v>1</v>
      </c>
      <c r="BE104" s="266"/>
      <c r="BF104" s="267"/>
      <c r="BG104" s="89"/>
    </row>
    <row r="105" spans="1:59" s="89" customFormat="1" ht="15.95" customHeight="1" x14ac:dyDescent="0.2">
      <c r="A105" s="203">
        <v>2</v>
      </c>
      <c r="B105" s="199" t="s">
        <v>260</v>
      </c>
      <c r="C105" s="282" t="s">
        <v>297</v>
      </c>
      <c r="D105" s="283"/>
      <c r="E105" s="283"/>
      <c r="F105" s="283"/>
      <c r="G105" s="283"/>
      <c r="H105" s="283"/>
      <c r="I105" s="283"/>
      <c r="J105" s="283"/>
      <c r="K105" s="283"/>
      <c r="L105" s="283"/>
      <c r="M105" s="283"/>
      <c r="N105" s="283"/>
      <c r="O105" s="283"/>
      <c r="P105" s="283"/>
      <c r="Q105" s="283"/>
      <c r="R105" s="283"/>
      <c r="S105" s="283"/>
      <c r="T105" s="284"/>
      <c r="U105" s="240">
        <f>AA105+AS105</f>
        <v>25</v>
      </c>
      <c r="V105" s="327"/>
      <c r="W105" s="328"/>
      <c r="X105" s="285">
        <f>U105/U109</f>
        <v>1.6393442622950821E-2</v>
      </c>
      <c r="Y105" s="285"/>
      <c r="Z105" s="285"/>
      <c r="AA105" s="240">
        <f>AD105+AG105</f>
        <v>10</v>
      </c>
      <c r="AB105" s="327"/>
      <c r="AC105" s="328"/>
      <c r="AD105" s="240">
        <v>5</v>
      </c>
      <c r="AE105" s="327"/>
      <c r="AF105" s="328"/>
      <c r="AG105" s="240">
        <v>5</v>
      </c>
      <c r="AH105" s="327"/>
      <c r="AI105" s="328"/>
      <c r="AJ105" s="240"/>
      <c r="AK105" s="327"/>
      <c r="AL105" s="328"/>
      <c r="AM105" s="240"/>
      <c r="AN105" s="327"/>
      <c r="AO105" s="328"/>
      <c r="AP105" s="240"/>
      <c r="AQ105" s="327"/>
      <c r="AR105" s="328"/>
      <c r="AS105" s="240">
        <f>AA105*1.5</f>
        <v>15</v>
      </c>
      <c r="AT105" s="327"/>
      <c r="AU105" s="327"/>
      <c r="AV105" s="395">
        <v>0.5</v>
      </c>
      <c r="AW105" s="327"/>
      <c r="AX105" s="327"/>
      <c r="AY105" s="328"/>
      <c r="AZ105" s="240">
        <v>0.5</v>
      </c>
      <c r="BA105" s="327"/>
      <c r="BB105" s="327"/>
      <c r="BC105" s="375"/>
      <c r="BD105" s="325">
        <v>1</v>
      </c>
      <c r="BE105" s="325"/>
      <c r="BF105" s="326"/>
    </row>
    <row r="106" spans="1:59" s="89" customFormat="1" ht="15.95" customHeight="1" x14ac:dyDescent="0.2">
      <c r="A106" s="203">
        <v>3</v>
      </c>
      <c r="B106" s="199" t="s">
        <v>261</v>
      </c>
      <c r="C106" s="282" t="s">
        <v>236</v>
      </c>
      <c r="D106" s="283"/>
      <c r="E106" s="283"/>
      <c r="F106" s="283"/>
      <c r="G106" s="283"/>
      <c r="H106" s="283"/>
      <c r="I106" s="283"/>
      <c r="J106" s="283"/>
      <c r="K106" s="283"/>
      <c r="L106" s="283"/>
      <c r="M106" s="283"/>
      <c r="N106" s="283"/>
      <c r="O106" s="283"/>
      <c r="P106" s="283"/>
      <c r="Q106" s="283"/>
      <c r="R106" s="283"/>
      <c r="S106" s="283"/>
      <c r="T106" s="284"/>
      <c r="U106" s="240">
        <f>AA106+AS106</f>
        <v>25</v>
      </c>
      <c r="V106" s="327"/>
      <c r="W106" s="328"/>
      <c r="X106" s="285">
        <f>U106/U109</f>
        <v>1.6393442622950821E-2</v>
      </c>
      <c r="Y106" s="285"/>
      <c r="Z106" s="285"/>
      <c r="AA106" s="240">
        <f>AD106+AG106</f>
        <v>10</v>
      </c>
      <c r="AB106" s="327"/>
      <c r="AC106" s="328"/>
      <c r="AD106" s="239"/>
      <c r="AE106" s="239"/>
      <c r="AF106" s="239"/>
      <c r="AG106" s="239">
        <v>10</v>
      </c>
      <c r="AH106" s="239"/>
      <c r="AI106" s="239"/>
      <c r="AJ106" s="239"/>
      <c r="AK106" s="239"/>
      <c r="AL106" s="239"/>
      <c r="AM106" s="239"/>
      <c r="AN106" s="239"/>
      <c r="AO106" s="239"/>
      <c r="AP106" s="239"/>
      <c r="AQ106" s="239"/>
      <c r="AR106" s="239"/>
      <c r="AS106" s="240">
        <f>AA106*1.5</f>
        <v>15</v>
      </c>
      <c r="AT106" s="327"/>
      <c r="AU106" s="327"/>
      <c r="AV106" s="241">
        <v>0.5</v>
      </c>
      <c r="AW106" s="239"/>
      <c r="AX106" s="239"/>
      <c r="AY106" s="239"/>
      <c r="AZ106" s="239">
        <v>0.5</v>
      </c>
      <c r="BA106" s="239"/>
      <c r="BB106" s="239"/>
      <c r="BC106" s="242"/>
      <c r="BD106" s="243">
        <v>1</v>
      </c>
      <c r="BE106" s="244"/>
      <c r="BF106" s="245"/>
    </row>
    <row r="107" spans="1:59" s="19" customFormat="1" ht="15.95" customHeight="1" x14ac:dyDescent="0.2">
      <c r="A107" s="216">
        <v>4</v>
      </c>
      <c r="B107" s="199" t="s">
        <v>262</v>
      </c>
      <c r="C107" s="282" t="s">
        <v>298</v>
      </c>
      <c r="D107" s="283"/>
      <c r="E107" s="283"/>
      <c r="F107" s="283"/>
      <c r="G107" s="283"/>
      <c r="H107" s="283"/>
      <c r="I107" s="283"/>
      <c r="J107" s="283"/>
      <c r="K107" s="283"/>
      <c r="L107" s="283"/>
      <c r="M107" s="283"/>
      <c r="N107" s="283"/>
      <c r="O107" s="283"/>
      <c r="P107" s="283"/>
      <c r="Q107" s="283"/>
      <c r="R107" s="283"/>
      <c r="S107" s="283"/>
      <c r="T107" s="284"/>
      <c r="U107" s="239">
        <f>AA107+AS107</f>
        <v>25</v>
      </c>
      <c r="V107" s="239"/>
      <c r="W107" s="239"/>
      <c r="X107" s="285">
        <f>U107/U109</f>
        <v>1.6393442622950821E-2</v>
      </c>
      <c r="Y107" s="285"/>
      <c r="Z107" s="285"/>
      <c r="AA107" s="239">
        <f>AD107+AG107</f>
        <v>10</v>
      </c>
      <c r="AB107" s="239"/>
      <c r="AC107" s="239"/>
      <c r="AD107" s="239"/>
      <c r="AE107" s="239"/>
      <c r="AF107" s="239"/>
      <c r="AG107" s="239">
        <v>10</v>
      </c>
      <c r="AH107" s="239"/>
      <c r="AI107" s="239"/>
      <c r="AJ107" s="239"/>
      <c r="AK107" s="239"/>
      <c r="AL107" s="239"/>
      <c r="AM107" s="239"/>
      <c r="AN107" s="239"/>
      <c r="AO107" s="239"/>
      <c r="AP107" s="239"/>
      <c r="AQ107" s="239"/>
      <c r="AR107" s="239"/>
      <c r="AS107" s="239">
        <f>AA107*1.5</f>
        <v>15</v>
      </c>
      <c r="AT107" s="239"/>
      <c r="AU107" s="240"/>
      <c r="AV107" s="241">
        <v>0.5</v>
      </c>
      <c r="AW107" s="239"/>
      <c r="AX107" s="239"/>
      <c r="AY107" s="239"/>
      <c r="AZ107" s="239">
        <v>0.5</v>
      </c>
      <c r="BA107" s="239"/>
      <c r="BB107" s="239"/>
      <c r="BC107" s="242"/>
      <c r="BD107" s="243">
        <f>AV107+AZ107</f>
        <v>1</v>
      </c>
      <c r="BE107" s="244"/>
      <c r="BF107" s="245"/>
      <c r="BG107" s="89"/>
    </row>
    <row r="108" spans="1:59" s="89" customFormat="1" ht="15.95" customHeight="1" thickBot="1" x14ac:dyDescent="0.3">
      <c r="A108" s="179"/>
      <c r="B108" s="180"/>
      <c r="C108" s="424" t="s">
        <v>299</v>
      </c>
      <c r="D108" s="273"/>
      <c r="E108" s="273"/>
      <c r="F108" s="273"/>
      <c r="G108" s="273"/>
      <c r="H108" s="273"/>
      <c r="I108" s="273"/>
      <c r="J108" s="273"/>
      <c r="K108" s="273"/>
      <c r="L108" s="273"/>
      <c r="M108" s="273"/>
      <c r="N108" s="273"/>
      <c r="O108" s="273"/>
      <c r="P108" s="273"/>
      <c r="Q108" s="273"/>
      <c r="R108" s="273"/>
      <c r="S108" s="273"/>
      <c r="T108" s="273"/>
      <c r="U108" s="244">
        <f>AA108+AS108</f>
        <v>25</v>
      </c>
      <c r="V108" s="244"/>
      <c r="W108" s="244"/>
      <c r="X108" s="425">
        <f>U108/U109</f>
        <v>1.6393442622950821E-2</v>
      </c>
      <c r="Y108" s="425"/>
      <c r="Z108" s="425"/>
      <c r="AA108" s="244">
        <f>AD108+AG108</f>
        <v>10</v>
      </c>
      <c r="AB108" s="244"/>
      <c r="AC108" s="244"/>
      <c r="AD108" s="275">
        <v>5</v>
      </c>
      <c r="AE108" s="413"/>
      <c r="AF108" s="414"/>
      <c r="AG108" s="275">
        <v>5</v>
      </c>
      <c r="AH108" s="413"/>
      <c r="AI108" s="414"/>
      <c r="AJ108" s="275"/>
      <c r="AK108" s="413"/>
      <c r="AL108" s="414"/>
      <c r="AM108" s="275"/>
      <c r="AN108" s="413"/>
      <c r="AO108" s="414"/>
      <c r="AP108" s="275"/>
      <c r="AQ108" s="413"/>
      <c r="AR108" s="414"/>
      <c r="AS108" s="275">
        <v>15</v>
      </c>
      <c r="AT108" s="413"/>
      <c r="AU108" s="413"/>
      <c r="AV108" s="394">
        <v>0.5</v>
      </c>
      <c r="AW108" s="273"/>
      <c r="AX108" s="273"/>
      <c r="AY108" s="273"/>
      <c r="AZ108" s="273">
        <v>0.5</v>
      </c>
      <c r="BA108" s="273"/>
      <c r="BB108" s="273"/>
      <c r="BC108" s="443"/>
      <c r="BD108" s="413">
        <v>1</v>
      </c>
      <c r="BE108" s="413"/>
      <c r="BF108" s="444"/>
    </row>
    <row r="109" spans="1:59" s="89" customFormat="1" ht="15.95" customHeight="1" thickBot="1" x14ac:dyDescent="0.25">
      <c r="A109" s="87"/>
      <c r="B109" s="185"/>
      <c r="C109" s="246" t="s">
        <v>300</v>
      </c>
      <c r="D109" s="247"/>
      <c r="E109" s="247"/>
      <c r="F109" s="247"/>
      <c r="G109" s="247"/>
      <c r="H109" s="247"/>
      <c r="I109" s="247"/>
      <c r="J109" s="247"/>
      <c r="K109" s="247"/>
      <c r="L109" s="247"/>
      <c r="M109" s="247"/>
      <c r="N109" s="247"/>
      <c r="O109" s="247"/>
      <c r="P109" s="247"/>
      <c r="Q109" s="247"/>
      <c r="R109" s="247"/>
      <c r="S109" s="247"/>
      <c r="T109" s="247"/>
      <c r="U109" s="247">
        <f>U90+U108</f>
        <v>1525</v>
      </c>
      <c r="V109" s="247"/>
      <c r="W109" s="247"/>
      <c r="X109" s="248">
        <f>X90+X108</f>
        <v>1.0163934426229508</v>
      </c>
      <c r="Y109" s="248"/>
      <c r="Z109" s="248"/>
      <c r="AA109" s="247">
        <f>AA90+AA108</f>
        <v>610</v>
      </c>
      <c r="AB109" s="247"/>
      <c r="AC109" s="247"/>
      <c r="AD109" s="247">
        <f>AD90+AD108</f>
        <v>205</v>
      </c>
      <c r="AE109" s="247"/>
      <c r="AF109" s="247"/>
      <c r="AG109" s="247">
        <f>AG90+AG108</f>
        <v>5</v>
      </c>
      <c r="AH109" s="247"/>
      <c r="AI109" s="247"/>
      <c r="AJ109" s="247">
        <f>AJ90+AJ108</f>
        <v>0</v>
      </c>
      <c r="AK109" s="247"/>
      <c r="AL109" s="247"/>
      <c r="AM109" s="247">
        <f>AM90+AM108</f>
        <v>350</v>
      </c>
      <c r="AN109" s="247"/>
      <c r="AO109" s="247"/>
      <c r="AP109" s="247">
        <f>AP90+AP108</f>
        <v>50</v>
      </c>
      <c r="AQ109" s="247"/>
      <c r="AR109" s="247"/>
      <c r="AS109" s="247">
        <f>AS90+AS108</f>
        <v>915</v>
      </c>
      <c r="AT109" s="247"/>
      <c r="AU109" s="247"/>
      <c r="AV109" s="249">
        <v>30.5</v>
      </c>
      <c r="AW109" s="250"/>
      <c r="AX109" s="250"/>
      <c r="AY109" s="251"/>
      <c r="AZ109" s="249">
        <v>30.5</v>
      </c>
      <c r="BA109" s="250"/>
      <c r="BB109" s="250"/>
      <c r="BC109" s="251"/>
      <c r="BD109" s="252">
        <f>AV109+AZ109</f>
        <v>61</v>
      </c>
      <c r="BE109" s="253"/>
      <c r="BF109" s="254"/>
    </row>
    <row r="110" spans="1:59" s="89" customFormat="1" ht="30.75" customHeight="1" x14ac:dyDescent="0.25">
      <c r="A110" s="50"/>
      <c r="B110" s="50"/>
      <c r="C110" s="204"/>
      <c r="D110" s="204"/>
      <c r="E110" s="204"/>
      <c r="F110" s="204"/>
      <c r="G110" s="204"/>
      <c r="H110" s="204"/>
      <c r="I110" s="204"/>
      <c r="J110" s="204"/>
      <c r="K110" s="204"/>
      <c r="L110" s="204"/>
      <c r="M110" s="204"/>
      <c r="N110" s="204"/>
      <c r="O110" s="204"/>
      <c r="P110" s="204"/>
      <c r="Q110" s="204"/>
      <c r="R110" s="204"/>
      <c r="S110" s="204"/>
      <c r="T110" s="204"/>
      <c r="U110" s="204"/>
      <c r="V110" s="204"/>
      <c r="W110" s="204"/>
      <c r="X110" s="43"/>
      <c r="Y110" s="43"/>
      <c r="Z110" s="43"/>
      <c r="AA110" s="204"/>
      <c r="AB110" s="204"/>
      <c r="AC110" s="204"/>
      <c r="AD110" s="204"/>
      <c r="AE110" s="204"/>
      <c r="AF110" s="204"/>
      <c r="AG110" s="204"/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9"/>
      <c r="AW110" s="209"/>
      <c r="AX110" s="209"/>
      <c r="AY110" s="209"/>
      <c r="AZ110" s="209"/>
      <c r="BA110" s="209"/>
      <c r="BB110" s="209"/>
      <c r="BC110" s="209"/>
      <c r="BD110" s="204"/>
      <c r="BE110" s="204"/>
      <c r="BF110" s="204"/>
      <c r="BG110" s="8"/>
    </row>
    <row r="111" spans="1:59" s="89" customFormat="1" ht="15.75" customHeight="1" x14ac:dyDescent="0.25">
      <c r="A111" s="50"/>
      <c r="B111" s="50"/>
      <c r="C111" s="204"/>
      <c r="D111" s="204"/>
      <c r="E111" s="204"/>
      <c r="F111" s="204"/>
      <c r="G111" s="204"/>
      <c r="H111" s="204"/>
      <c r="I111" s="204"/>
      <c r="J111" s="204"/>
      <c r="K111" s="204"/>
      <c r="L111" s="204"/>
      <c r="M111" s="204"/>
      <c r="N111" s="204"/>
      <c r="O111" s="204"/>
      <c r="P111" s="204"/>
      <c r="Q111" s="204"/>
      <c r="R111" s="204"/>
      <c r="S111" s="204"/>
      <c r="T111" s="204"/>
      <c r="U111" s="204"/>
      <c r="V111" s="204"/>
      <c r="W111" s="204"/>
      <c r="X111" s="43"/>
      <c r="Y111" s="43"/>
      <c r="Z111" s="43"/>
      <c r="AA111" s="204"/>
      <c r="AB111" s="204"/>
      <c r="AC111" s="204"/>
      <c r="AD111" s="204"/>
      <c r="AE111" s="204"/>
      <c r="AF111" s="204"/>
      <c r="AG111" s="204"/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9"/>
      <c r="AW111" s="209"/>
      <c r="AX111" s="209"/>
      <c r="AY111" s="209"/>
      <c r="AZ111" s="209"/>
      <c r="BA111" s="209"/>
      <c r="BB111" s="209"/>
      <c r="BC111" s="209"/>
      <c r="BD111" s="204"/>
      <c r="BE111" s="204"/>
      <c r="BF111" s="204"/>
      <c r="BG111" s="8"/>
    </row>
    <row r="112" spans="1:59" s="89" customFormat="1" ht="15.95" customHeight="1" thickBot="1" x14ac:dyDescent="0.3">
      <c r="A112" s="8"/>
      <c r="B112" s="8"/>
      <c r="C112" s="359" t="s">
        <v>301</v>
      </c>
      <c r="D112" s="359"/>
      <c r="E112" s="359"/>
      <c r="F112" s="359"/>
      <c r="G112" s="359"/>
      <c r="H112" s="359"/>
      <c r="I112" s="359"/>
      <c r="J112" s="359"/>
      <c r="K112" s="359"/>
      <c r="L112" s="359"/>
      <c r="M112" s="359"/>
      <c r="N112" s="359"/>
      <c r="O112" s="359"/>
      <c r="P112" s="359"/>
      <c r="Q112" s="359"/>
      <c r="R112" s="359"/>
      <c r="S112" s="359"/>
      <c r="T112" s="359"/>
      <c r="U112" s="359"/>
      <c r="V112" s="359"/>
      <c r="W112" s="359"/>
      <c r="X112" s="359"/>
      <c r="Y112" s="359"/>
      <c r="Z112" s="359"/>
      <c r="AA112" s="359"/>
      <c r="AB112" s="359"/>
      <c r="AC112" s="359"/>
      <c r="AD112" s="359"/>
      <c r="AE112" s="359"/>
      <c r="AF112" s="359"/>
      <c r="AG112" s="359"/>
      <c r="AH112" s="359"/>
      <c r="AI112" s="359"/>
      <c r="AJ112" s="359"/>
      <c r="AK112" s="359"/>
      <c r="AL112" s="359"/>
      <c r="AM112" s="359"/>
      <c r="AN112" s="359"/>
      <c r="AO112" s="359"/>
      <c r="AP112" s="359"/>
      <c r="AQ112" s="359"/>
      <c r="AR112" s="359"/>
      <c r="AS112" s="359"/>
      <c r="AT112" s="359"/>
      <c r="AU112" s="359"/>
      <c r="AV112" s="359"/>
      <c r="AW112" s="359"/>
      <c r="AX112" s="359"/>
      <c r="AY112" s="359"/>
      <c r="AZ112" s="359"/>
      <c r="BA112" s="359"/>
      <c r="BB112" s="359"/>
      <c r="BC112" s="359"/>
      <c r="BD112" s="359"/>
      <c r="BE112" s="359"/>
      <c r="BF112" s="359"/>
    </row>
    <row r="113" spans="1:59" s="89" customFormat="1" ht="15.75" customHeight="1" x14ac:dyDescent="0.2">
      <c r="A113" s="287" t="s">
        <v>1</v>
      </c>
      <c r="B113" s="290" t="s">
        <v>213</v>
      </c>
      <c r="C113" s="292" t="s">
        <v>214</v>
      </c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5" t="s">
        <v>215</v>
      </c>
      <c r="V113" s="295"/>
      <c r="W113" s="295"/>
      <c r="X113" s="295"/>
      <c r="Y113" s="295"/>
      <c r="Z113" s="295"/>
      <c r="AA113" s="295"/>
      <c r="AB113" s="295"/>
      <c r="AC113" s="295"/>
      <c r="AD113" s="295"/>
      <c r="AE113" s="295"/>
      <c r="AF113" s="295"/>
      <c r="AG113" s="295"/>
      <c r="AH113" s="295"/>
      <c r="AI113" s="295"/>
      <c r="AJ113" s="295"/>
      <c r="AK113" s="295"/>
      <c r="AL113" s="295"/>
      <c r="AM113" s="295"/>
      <c r="AN113" s="295"/>
      <c r="AO113" s="295"/>
      <c r="AP113" s="295"/>
      <c r="AQ113" s="295"/>
      <c r="AR113" s="295"/>
      <c r="AS113" s="295"/>
      <c r="AT113" s="295"/>
      <c r="AU113" s="296"/>
      <c r="AV113" s="297" t="s">
        <v>263</v>
      </c>
      <c r="AW113" s="295"/>
      <c r="AX113" s="295"/>
      <c r="AY113" s="295"/>
      <c r="AZ113" s="295"/>
      <c r="BA113" s="295"/>
      <c r="BB113" s="295"/>
      <c r="BC113" s="298"/>
      <c r="BD113" s="299" t="s">
        <v>264</v>
      </c>
      <c r="BE113" s="300"/>
      <c r="BF113" s="301"/>
    </row>
    <row r="114" spans="1:59" s="89" customFormat="1" ht="15.95" customHeight="1" x14ac:dyDescent="0.2">
      <c r="A114" s="288"/>
      <c r="B114" s="291"/>
      <c r="C114" s="293"/>
      <c r="D114" s="293"/>
      <c r="E114" s="293"/>
      <c r="F114" s="293"/>
      <c r="G114" s="293"/>
      <c r="H114" s="293"/>
      <c r="I114" s="293"/>
      <c r="J114" s="293"/>
      <c r="K114" s="293"/>
      <c r="L114" s="293"/>
      <c r="M114" s="293"/>
      <c r="N114" s="293"/>
      <c r="O114" s="293"/>
      <c r="P114" s="293"/>
      <c r="Q114" s="293"/>
      <c r="R114" s="293"/>
      <c r="S114" s="293"/>
      <c r="T114" s="293"/>
      <c r="U114" s="308" t="s">
        <v>265</v>
      </c>
      <c r="V114" s="309"/>
      <c r="W114" s="309"/>
      <c r="X114" s="309"/>
      <c r="Y114" s="309"/>
      <c r="Z114" s="310"/>
      <c r="AA114" s="244" t="s">
        <v>266</v>
      </c>
      <c r="AB114" s="244"/>
      <c r="AC114" s="244"/>
      <c r="AD114" s="244"/>
      <c r="AE114" s="244"/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244"/>
      <c r="AU114" s="317"/>
      <c r="AV114" s="241">
        <v>1</v>
      </c>
      <c r="AW114" s="239"/>
      <c r="AX114" s="239"/>
      <c r="AY114" s="239"/>
      <c r="AZ114" s="239">
        <v>2</v>
      </c>
      <c r="BA114" s="239"/>
      <c r="BB114" s="239"/>
      <c r="BC114" s="242"/>
      <c r="BD114" s="302"/>
      <c r="BE114" s="303"/>
      <c r="BF114" s="304"/>
    </row>
    <row r="115" spans="1:59" s="89" customFormat="1" ht="15.95" customHeight="1" x14ac:dyDescent="0.2">
      <c r="A115" s="288"/>
      <c r="B115" s="291"/>
      <c r="C115" s="293"/>
      <c r="D115" s="293"/>
      <c r="E115" s="293"/>
      <c r="F115" s="293"/>
      <c r="G115" s="293"/>
      <c r="H115" s="293"/>
      <c r="I115" s="293"/>
      <c r="J115" s="293"/>
      <c r="K115" s="293"/>
      <c r="L115" s="293"/>
      <c r="M115" s="293"/>
      <c r="N115" s="293"/>
      <c r="O115" s="293"/>
      <c r="P115" s="293"/>
      <c r="Q115" s="293"/>
      <c r="R115" s="293"/>
      <c r="S115" s="293"/>
      <c r="T115" s="293"/>
      <c r="U115" s="311"/>
      <c r="V115" s="312"/>
      <c r="W115" s="312"/>
      <c r="X115" s="312"/>
      <c r="Y115" s="312"/>
      <c r="Z115" s="313"/>
      <c r="AA115" s="335" t="s">
        <v>267</v>
      </c>
      <c r="AB115" s="335"/>
      <c r="AC115" s="335"/>
      <c r="AD115" s="335" t="s">
        <v>268</v>
      </c>
      <c r="AE115" s="335"/>
      <c r="AF115" s="335"/>
      <c r="AG115" s="337" t="s">
        <v>269</v>
      </c>
      <c r="AH115" s="337"/>
      <c r="AI115" s="337"/>
      <c r="AJ115" s="337" t="s">
        <v>270</v>
      </c>
      <c r="AK115" s="337"/>
      <c r="AL115" s="337"/>
      <c r="AM115" s="335" t="s">
        <v>271</v>
      </c>
      <c r="AN115" s="335"/>
      <c r="AO115" s="335"/>
      <c r="AP115" s="337" t="s">
        <v>272</v>
      </c>
      <c r="AQ115" s="337"/>
      <c r="AR115" s="337"/>
      <c r="AS115" s="337" t="s">
        <v>273</v>
      </c>
      <c r="AT115" s="337"/>
      <c r="AU115" s="339"/>
      <c r="AV115" s="341" t="s">
        <v>274</v>
      </c>
      <c r="AW115" s="342"/>
      <c r="AX115" s="342"/>
      <c r="AY115" s="343"/>
      <c r="AZ115" s="348" t="s">
        <v>275</v>
      </c>
      <c r="BA115" s="342"/>
      <c r="BB115" s="342"/>
      <c r="BC115" s="349"/>
      <c r="BD115" s="302"/>
      <c r="BE115" s="303"/>
      <c r="BF115" s="304"/>
    </row>
    <row r="116" spans="1:59" s="89" customFormat="1" ht="15.95" customHeight="1" x14ac:dyDescent="0.2">
      <c r="A116" s="288"/>
      <c r="B116" s="291"/>
      <c r="C116" s="293"/>
      <c r="D116" s="293"/>
      <c r="E116" s="293"/>
      <c r="F116" s="293"/>
      <c r="G116" s="293"/>
      <c r="H116" s="293"/>
      <c r="I116" s="293"/>
      <c r="J116" s="293"/>
      <c r="K116" s="293"/>
      <c r="L116" s="293"/>
      <c r="M116" s="293"/>
      <c r="N116" s="293"/>
      <c r="O116" s="293"/>
      <c r="P116" s="293"/>
      <c r="Q116" s="293"/>
      <c r="R116" s="293"/>
      <c r="S116" s="293"/>
      <c r="T116" s="293"/>
      <c r="U116" s="311"/>
      <c r="V116" s="312"/>
      <c r="W116" s="312"/>
      <c r="X116" s="312"/>
      <c r="Y116" s="312"/>
      <c r="Z116" s="313"/>
      <c r="AA116" s="336"/>
      <c r="AB116" s="336"/>
      <c r="AC116" s="336"/>
      <c r="AD116" s="336"/>
      <c r="AE116" s="336"/>
      <c r="AF116" s="336"/>
      <c r="AG116" s="338"/>
      <c r="AH116" s="338"/>
      <c r="AI116" s="338"/>
      <c r="AJ116" s="338"/>
      <c r="AK116" s="338"/>
      <c r="AL116" s="338"/>
      <c r="AM116" s="336"/>
      <c r="AN116" s="336"/>
      <c r="AO116" s="336"/>
      <c r="AP116" s="338"/>
      <c r="AQ116" s="338"/>
      <c r="AR116" s="338"/>
      <c r="AS116" s="338"/>
      <c r="AT116" s="338"/>
      <c r="AU116" s="340"/>
      <c r="AV116" s="344"/>
      <c r="AW116" s="345"/>
      <c r="AX116" s="345"/>
      <c r="AY116" s="346"/>
      <c r="AZ116" s="350"/>
      <c r="BA116" s="345"/>
      <c r="BB116" s="345"/>
      <c r="BC116" s="351"/>
      <c r="BD116" s="302"/>
      <c r="BE116" s="303"/>
      <c r="BF116" s="304"/>
    </row>
    <row r="117" spans="1:59" s="89" customFormat="1" ht="15.95" customHeight="1" x14ac:dyDescent="0.2">
      <c r="A117" s="288"/>
      <c r="B117" s="291"/>
      <c r="C117" s="294"/>
      <c r="D117" s="294"/>
      <c r="E117" s="294"/>
      <c r="F117" s="294"/>
      <c r="G117" s="294"/>
      <c r="H117" s="294"/>
      <c r="I117" s="294"/>
      <c r="J117" s="294"/>
      <c r="K117" s="294"/>
      <c r="L117" s="294"/>
      <c r="M117" s="294"/>
      <c r="N117" s="294"/>
      <c r="O117" s="294"/>
      <c r="P117" s="294"/>
      <c r="Q117" s="294"/>
      <c r="R117" s="294"/>
      <c r="S117" s="294"/>
      <c r="T117" s="294"/>
      <c r="U117" s="311"/>
      <c r="V117" s="312"/>
      <c r="W117" s="312"/>
      <c r="X117" s="312"/>
      <c r="Y117" s="312"/>
      <c r="Z117" s="313"/>
      <c r="AA117" s="336"/>
      <c r="AB117" s="336"/>
      <c r="AC117" s="336"/>
      <c r="AD117" s="336"/>
      <c r="AE117" s="336"/>
      <c r="AF117" s="336"/>
      <c r="AG117" s="338"/>
      <c r="AH117" s="338"/>
      <c r="AI117" s="338"/>
      <c r="AJ117" s="338"/>
      <c r="AK117" s="338"/>
      <c r="AL117" s="338"/>
      <c r="AM117" s="336"/>
      <c r="AN117" s="336"/>
      <c r="AO117" s="336"/>
      <c r="AP117" s="338"/>
      <c r="AQ117" s="338"/>
      <c r="AR117" s="338"/>
      <c r="AS117" s="338"/>
      <c r="AT117" s="338"/>
      <c r="AU117" s="340"/>
      <c r="AV117" s="344"/>
      <c r="AW117" s="345"/>
      <c r="AX117" s="345"/>
      <c r="AY117" s="346"/>
      <c r="AZ117" s="350"/>
      <c r="BA117" s="345"/>
      <c r="BB117" s="345"/>
      <c r="BC117" s="351"/>
      <c r="BD117" s="305"/>
      <c r="BE117" s="306"/>
      <c r="BF117" s="307"/>
    </row>
    <row r="118" spans="1:59" s="9" customFormat="1" ht="19.5" customHeight="1" x14ac:dyDescent="0.25">
      <c r="A118" s="288"/>
      <c r="B118" s="291"/>
      <c r="C118" s="294"/>
      <c r="D118" s="294"/>
      <c r="E118" s="294"/>
      <c r="F118" s="294"/>
      <c r="G118" s="294"/>
      <c r="H118" s="294"/>
      <c r="I118" s="294"/>
      <c r="J118" s="294"/>
      <c r="K118" s="294"/>
      <c r="L118" s="294"/>
      <c r="M118" s="294"/>
      <c r="N118" s="294"/>
      <c r="O118" s="294"/>
      <c r="P118" s="294"/>
      <c r="Q118" s="294"/>
      <c r="R118" s="294"/>
      <c r="S118" s="294"/>
      <c r="T118" s="294"/>
      <c r="U118" s="314"/>
      <c r="V118" s="315"/>
      <c r="W118" s="315"/>
      <c r="X118" s="315"/>
      <c r="Y118" s="315"/>
      <c r="Z118" s="316"/>
      <c r="AA118" s="336"/>
      <c r="AB118" s="336"/>
      <c r="AC118" s="336"/>
      <c r="AD118" s="336"/>
      <c r="AE118" s="336"/>
      <c r="AF118" s="336"/>
      <c r="AG118" s="338"/>
      <c r="AH118" s="338"/>
      <c r="AI118" s="338"/>
      <c r="AJ118" s="338"/>
      <c r="AK118" s="338"/>
      <c r="AL118" s="338"/>
      <c r="AM118" s="336"/>
      <c r="AN118" s="336"/>
      <c r="AO118" s="336"/>
      <c r="AP118" s="338"/>
      <c r="AQ118" s="338"/>
      <c r="AR118" s="338"/>
      <c r="AS118" s="338"/>
      <c r="AT118" s="338"/>
      <c r="AU118" s="340"/>
      <c r="AV118" s="347"/>
      <c r="AW118" s="330"/>
      <c r="AX118" s="330"/>
      <c r="AY118" s="331"/>
      <c r="AZ118" s="329"/>
      <c r="BA118" s="330"/>
      <c r="BB118" s="330"/>
      <c r="BC118" s="352"/>
      <c r="BD118" s="305"/>
      <c r="BE118" s="306"/>
      <c r="BF118" s="307"/>
      <c r="BG118" s="89"/>
    </row>
    <row r="119" spans="1:59" s="9" customFormat="1" ht="18.75" customHeight="1" thickBot="1" x14ac:dyDescent="0.3">
      <c r="A119" s="289"/>
      <c r="B119" s="247"/>
      <c r="C119" s="294"/>
      <c r="D119" s="294"/>
      <c r="E119" s="294"/>
      <c r="F119" s="294"/>
      <c r="G119" s="294"/>
      <c r="H119" s="294"/>
      <c r="I119" s="294"/>
      <c r="J119" s="294"/>
      <c r="K119" s="294"/>
      <c r="L119" s="294"/>
      <c r="M119" s="294"/>
      <c r="N119" s="294"/>
      <c r="O119" s="294"/>
      <c r="P119" s="294"/>
      <c r="Q119" s="294"/>
      <c r="R119" s="294"/>
      <c r="S119" s="294"/>
      <c r="T119" s="294"/>
      <c r="U119" s="450" t="s">
        <v>276</v>
      </c>
      <c r="V119" s="450"/>
      <c r="W119" s="450"/>
      <c r="X119" s="450" t="s">
        <v>2</v>
      </c>
      <c r="Y119" s="450"/>
      <c r="Z119" s="450"/>
      <c r="AA119" s="336"/>
      <c r="AB119" s="336"/>
      <c r="AC119" s="336"/>
      <c r="AD119" s="336"/>
      <c r="AE119" s="336"/>
      <c r="AF119" s="336"/>
      <c r="AG119" s="338"/>
      <c r="AH119" s="338"/>
      <c r="AI119" s="338"/>
      <c r="AJ119" s="338"/>
      <c r="AK119" s="338"/>
      <c r="AL119" s="338"/>
      <c r="AM119" s="336"/>
      <c r="AN119" s="336"/>
      <c r="AO119" s="336"/>
      <c r="AP119" s="338"/>
      <c r="AQ119" s="338"/>
      <c r="AR119" s="338"/>
      <c r="AS119" s="338"/>
      <c r="AT119" s="338"/>
      <c r="AU119" s="340"/>
      <c r="AV119" s="353" t="s">
        <v>277</v>
      </c>
      <c r="AW119" s="354"/>
      <c r="AX119" s="354"/>
      <c r="AY119" s="354"/>
      <c r="AZ119" s="354"/>
      <c r="BA119" s="354"/>
      <c r="BB119" s="354"/>
      <c r="BC119" s="355"/>
      <c r="BD119" s="305"/>
      <c r="BE119" s="306"/>
      <c r="BF119" s="307"/>
      <c r="BG119" s="89"/>
    </row>
    <row r="120" spans="1:59" s="9" customFormat="1" ht="18" customHeight="1" thickBot="1" x14ac:dyDescent="0.3">
      <c r="A120" s="236">
        <v>1</v>
      </c>
      <c r="B120" s="234"/>
      <c r="C120" s="399">
        <v>2</v>
      </c>
      <c r="D120" s="400"/>
      <c r="E120" s="400"/>
      <c r="F120" s="400"/>
      <c r="G120" s="400"/>
      <c r="H120" s="400"/>
      <c r="I120" s="400"/>
      <c r="J120" s="400"/>
      <c r="K120" s="400"/>
      <c r="L120" s="400"/>
      <c r="M120" s="400"/>
      <c r="N120" s="400"/>
      <c r="O120" s="400"/>
      <c r="P120" s="400"/>
      <c r="Q120" s="400"/>
      <c r="R120" s="400"/>
      <c r="S120" s="400"/>
      <c r="T120" s="401"/>
      <c r="U120" s="268">
        <v>3</v>
      </c>
      <c r="V120" s="269"/>
      <c r="W120" s="270"/>
      <c r="X120" s="268">
        <v>4</v>
      </c>
      <c r="Y120" s="269"/>
      <c r="Z120" s="270"/>
      <c r="AA120" s="268">
        <v>5</v>
      </c>
      <c r="AB120" s="269"/>
      <c r="AC120" s="270"/>
      <c r="AD120" s="268">
        <v>6</v>
      </c>
      <c r="AE120" s="269"/>
      <c r="AF120" s="270"/>
      <c r="AG120" s="268">
        <v>7</v>
      </c>
      <c r="AH120" s="269"/>
      <c r="AI120" s="270"/>
      <c r="AJ120" s="268">
        <v>8</v>
      </c>
      <c r="AK120" s="269"/>
      <c r="AL120" s="270"/>
      <c r="AM120" s="268">
        <v>9</v>
      </c>
      <c r="AN120" s="269"/>
      <c r="AO120" s="270"/>
      <c r="AP120" s="268">
        <v>10</v>
      </c>
      <c r="AQ120" s="269"/>
      <c r="AR120" s="270"/>
      <c r="AS120" s="268">
        <v>11</v>
      </c>
      <c r="AT120" s="269"/>
      <c r="AU120" s="271"/>
      <c r="AV120" s="272">
        <v>12</v>
      </c>
      <c r="AW120" s="269"/>
      <c r="AX120" s="269"/>
      <c r="AY120" s="270"/>
      <c r="AZ120" s="268">
        <v>13</v>
      </c>
      <c r="BA120" s="269"/>
      <c r="BB120" s="269"/>
      <c r="BC120" s="270"/>
      <c r="BD120" s="268">
        <v>14</v>
      </c>
      <c r="BE120" s="269"/>
      <c r="BF120" s="271"/>
      <c r="BG120" s="89"/>
    </row>
    <row r="121" spans="1:59" s="89" customFormat="1" ht="18.75" customHeight="1" thickBot="1" x14ac:dyDescent="0.25">
      <c r="A121" s="226"/>
      <c r="B121" s="182"/>
      <c r="C121" s="365" t="s">
        <v>216</v>
      </c>
      <c r="D121" s="366"/>
      <c r="E121" s="366"/>
      <c r="F121" s="366"/>
      <c r="G121" s="366"/>
      <c r="H121" s="366"/>
      <c r="I121" s="366"/>
      <c r="J121" s="366"/>
      <c r="K121" s="366"/>
      <c r="L121" s="366"/>
      <c r="M121" s="366"/>
      <c r="N121" s="366"/>
      <c r="O121" s="366"/>
      <c r="P121" s="366"/>
      <c r="Q121" s="366"/>
      <c r="R121" s="366"/>
      <c r="S121" s="366"/>
      <c r="T121" s="366"/>
      <c r="U121" s="291"/>
      <c r="V121" s="291"/>
      <c r="W121" s="291"/>
      <c r="X121" s="291"/>
      <c r="Y121" s="291"/>
      <c r="Z121" s="291"/>
      <c r="AA121" s="291"/>
      <c r="AB121" s="291"/>
      <c r="AC121" s="291"/>
      <c r="AD121" s="291"/>
      <c r="AE121" s="291"/>
      <c r="AF121" s="291"/>
      <c r="AG121" s="291"/>
      <c r="AH121" s="291"/>
      <c r="AI121" s="291"/>
      <c r="AJ121" s="291"/>
      <c r="AK121" s="291"/>
      <c r="AL121" s="291"/>
      <c r="AM121" s="291"/>
      <c r="AN121" s="291"/>
      <c r="AO121" s="291"/>
      <c r="AP121" s="291"/>
      <c r="AQ121" s="291"/>
      <c r="AR121" s="291"/>
      <c r="AS121" s="291"/>
      <c r="AT121" s="291"/>
      <c r="AU121" s="291"/>
      <c r="AV121" s="291"/>
      <c r="AW121" s="291"/>
      <c r="AX121" s="291"/>
      <c r="AY121" s="291"/>
      <c r="AZ121" s="291"/>
      <c r="BA121" s="291"/>
      <c r="BB121" s="291"/>
      <c r="BC121" s="291"/>
      <c r="BD121" s="291"/>
      <c r="BE121" s="291"/>
      <c r="BF121" s="418"/>
    </row>
    <row r="122" spans="1:59" s="89" customFormat="1" ht="19.5" customHeight="1" x14ac:dyDescent="0.25">
      <c r="A122" s="238">
        <v>1</v>
      </c>
      <c r="B122" s="231" t="s">
        <v>243</v>
      </c>
      <c r="C122" s="423" t="s">
        <v>302</v>
      </c>
      <c r="D122" s="423"/>
      <c r="E122" s="423"/>
      <c r="F122" s="423"/>
      <c r="G122" s="423"/>
      <c r="H122" s="423"/>
      <c r="I122" s="423"/>
      <c r="J122" s="423"/>
      <c r="K122" s="423"/>
      <c r="L122" s="423"/>
      <c r="M122" s="423"/>
      <c r="N122" s="423"/>
      <c r="O122" s="423"/>
      <c r="P122" s="423"/>
      <c r="Q122" s="423"/>
      <c r="R122" s="423"/>
      <c r="S122" s="423"/>
      <c r="T122" s="423"/>
      <c r="U122" s="367">
        <f t="shared" ref="U122:U129" si="19">AA122+AS122</f>
        <v>300</v>
      </c>
      <c r="V122" s="367"/>
      <c r="W122" s="367"/>
      <c r="X122" s="263">
        <f>U122/U130</f>
        <v>0.2</v>
      </c>
      <c r="Y122" s="263"/>
      <c r="Z122" s="263"/>
      <c r="AA122" s="367">
        <f t="shared" ref="AA122:AA129" si="20">AD122+AG122+AJ122+AM122+AP122</f>
        <v>120</v>
      </c>
      <c r="AB122" s="367">
        <v>100</v>
      </c>
      <c r="AC122" s="367">
        <v>100</v>
      </c>
      <c r="AD122" s="367">
        <v>40</v>
      </c>
      <c r="AE122" s="367">
        <v>80</v>
      </c>
      <c r="AF122" s="367">
        <v>80</v>
      </c>
      <c r="AG122" s="367"/>
      <c r="AH122" s="367"/>
      <c r="AI122" s="367"/>
      <c r="AJ122" s="367"/>
      <c r="AK122" s="367"/>
      <c r="AL122" s="367"/>
      <c r="AM122" s="367">
        <v>70</v>
      </c>
      <c r="AN122" s="367"/>
      <c r="AO122" s="367"/>
      <c r="AP122" s="367">
        <v>10</v>
      </c>
      <c r="AQ122" s="367"/>
      <c r="AR122" s="367"/>
      <c r="AS122" s="367">
        <f t="shared" ref="AS122:AS129" si="21">AA122*1.5</f>
        <v>180</v>
      </c>
      <c r="AT122" s="367"/>
      <c r="AU122" s="260"/>
      <c r="AV122" s="368">
        <v>6</v>
      </c>
      <c r="AW122" s="318"/>
      <c r="AX122" s="318"/>
      <c r="AY122" s="318"/>
      <c r="AZ122" s="318">
        <v>6</v>
      </c>
      <c r="BA122" s="318"/>
      <c r="BB122" s="318"/>
      <c r="BC122" s="319"/>
      <c r="BD122" s="415">
        <v>12</v>
      </c>
      <c r="BE122" s="421"/>
      <c r="BF122" s="422"/>
      <c r="BG122" s="9"/>
    </row>
    <row r="123" spans="1:59" s="18" customFormat="1" ht="15.75" customHeight="1" x14ac:dyDescent="0.25">
      <c r="A123" s="221">
        <v>2</v>
      </c>
      <c r="B123" s="229" t="s">
        <v>244</v>
      </c>
      <c r="C123" s="358" t="s">
        <v>303</v>
      </c>
      <c r="D123" s="358"/>
      <c r="E123" s="358"/>
      <c r="F123" s="358"/>
      <c r="G123" s="358"/>
      <c r="H123" s="358"/>
      <c r="I123" s="358"/>
      <c r="J123" s="358"/>
      <c r="K123" s="358"/>
      <c r="L123" s="358"/>
      <c r="M123" s="358"/>
      <c r="N123" s="358"/>
      <c r="O123" s="358"/>
      <c r="P123" s="358"/>
      <c r="Q123" s="358"/>
      <c r="R123" s="358"/>
      <c r="S123" s="358"/>
      <c r="T123" s="358"/>
      <c r="U123" s="239">
        <f t="shared" si="19"/>
        <v>150</v>
      </c>
      <c r="V123" s="239"/>
      <c r="W123" s="239"/>
      <c r="X123" s="285">
        <f>U123/U130</f>
        <v>0.1</v>
      </c>
      <c r="Y123" s="285"/>
      <c r="Z123" s="285"/>
      <c r="AA123" s="239">
        <f t="shared" si="20"/>
        <v>60</v>
      </c>
      <c r="AB123" s="239">
        <v>100</v>
      </c>
      <c r="AC123" s="239">
        <v>100</v>
      </c>
      <c r="AD123" s="239">
        <v>20</v>
      </c>
      <c r="AE123" s="239">
        <v>52</v>
      </c>
      <c r="AF123" s="239">
        <v>52</v>
      </c>
      <c r="AG123" s="329"/>
      <c r="AH123" s="330"/>
      <c r="AI123" s="331"/>
      <c r="AJ123" s="240"/>
      <c r="AK123" s="327"/>
      <c r="AL123" s="328"/>
      <c r="AM123" s="240">
        <v>35</v>
      </c>
      <c r="AN123" s="327"/>
      <c r="AO123" s="328"/>
      <c r="AP123" s="240">
        <v>5</v>
      </c>
      <c r="AQ123" s="327"/>
      <c r="AR123" s="328"/>
      <c r="AS123" s="239">
        <f t="shared" si="21"/>
        <v>90</v>
      </c>
      <c r="AT123" s="239"/>
      <c r="AU123" s="240"/>
      <c r="AV123" s="360">
        <v>6</v>
      </c>
      <c r="AW123" s="320"/>
      <c r="AX123" s="320"/>
      <c r="AY123" s="320"/>
      <c r="AZ123" s="320"/>
      <c r="BA123" s="320"/>
      <c r="BB123" s="320"/>
      <c r="BC123" s="321"/>
      <c r="BD123" s="322">
        <v>6</v>
      </c>
      <c r="BE123" s="333"/>
      <c r="BF123" s="334"/>
      <c r="BG123" s="9"/>
    </row>
    <row r="124" spans="1:59" s="18" customFormat="1" ht="15.95" customHeight="1" x14ac:dyDescent="0.25">
      <c r="A124" s="221">
        <v>3</v>
      </c>
      <c r="B124" s="229" t="s">
        <v>245</v>
      </c>
      <c r="C124" s="358" t="s">
        <v>304</v>
      </c>
      <c r="D124" s="358"/>
      <c r="E124" s="358"/>
      <c r="F124" s="358"/>
      <c r="G124" s="358"/>
      <c r="H124" s="358"/>
      <c r="I124" s="358"/>
      <c r="J124" s="358"/>
      <c r="K124" s="358"/>
      <c r="L124" s="358"/>
      <c r="M124" s="358"/>
      <c r="N124" s="358"/>
      <c r="O124" s="358"/>
      <c r="P124" s="358"/>
      <c r="Q124" s="358"/>
      <c r="R124" s="358"/>
      <c r="S124" s="358"/>
      <c r="T124" s="358"/>
      <c r="U124" s="239">
        <f t="shared" si="19"/>
        <v>150</v>
      </c>
      <c r="V124" s="239"/>
      <c r="W124" s="239"/>
      <c r="X124" s="285">
        <f>U124/U130</f>
        <v>0.1</v>
      </c>
      <c r="Y124" s="285"/>
      <c r="Z124" s="285"/>
      <c r="AA124" s="239">
        <f t="shared" si="20"/>
        <v>60</v>
      </c>
      <c r="AB124" s="239">
        <v>100</v>
      </c>
      <c r="AC124" s="239">
        <v>100</v>
      </c>
      <c r="AD124" s="239">
        <v>20</v>
      </c>
      <c r="AE124" s="239">
        <v>52</v>
      </c>
      <c r="AF124" s="239">
        <v>52</v>
      </c>
      <c r="AG124" s="329"/>
      <c r="AH124" s="330"/>
      <c r="AI124" s="331"/>
      <c r="AJ124" s="240"/>
      <c r="AK124" s="327"/>
      <c r="AL124" s="328"/>
      <c r="AM124" s="240">
        <v>35</v>
      </c>
      <c r="AN124" s="327"/>
      <c r="AO124" s="328"/>
      <c r="AP124" s="240">
        <v>5</v>
      </c>
      <c r="AQ124" s="327"/>
      <c r="AR124" s="328"/>
      <c r="AS124" s="239">
        <f t="shared" si="21"/>
        <v>90</v>
      </c>
      <c r="AT124" s="239"/>
      <c r="AU124" s="240"/>
      <c r="AV124" s="332">
        <v>6</v>
      </c>
      <c r="AW124" s="320"/>
      <c r="AX124" s="320"/>
      <c r="AY124" s="320"/>
      <c r="AZ124" s="320"/>
      <c r="BA124" s="320"/>
      <c r="BB124" s="320"/>
      <c r="BC124" s="321"/>
      <c r="BD124" s="322">
        <v>6</v>
      </c>
      <c r="BE124" s="333"/>
      <c r="BF124" s="334"/>
      <c r="BG124" s="9"/>
    </row>
    <row r="125" spans="1:59" s="89" customFormat="1" ht="18.75" customHeight="1" x14ac:dyDescent="0.2">
      <c r="A125" s="221"/>
      <c r="B125" s="229"/>
      <c r="C125" s="358"/>
      <c r="D125" s="358"/>
      <c r="E125" s="358"/>
      <c r="F125" s="358"/>
      <c r="G125" s="358"/>
      <c r="H125" s="358"/>
      <c r="I125" s="358"/>
      <c r="J125" s="358"/>
      <c r="K125" s="358"/>
      <c r="L125" s="358"/>
      <c r="M125" s="358"/>
      <c r="N125" s="358"/>
      <c r="O125" s="358"/>
      <c r="P125" s="358"/>
      <c r="Q125" s="358"/>
      <c r="R125" s="358"/>
      <c r="S125" s="358"/>
      <c r="T125" s="358"/>
      <c r="U125" s="239">
        <f t="shared" si="19"/>
        <v>300</v>
      </c>
      <c r="V125" s="239"/>
      <c r="W125" s="239"/>
      <c r="X125" s="285">
        <f>U125/U130</f>
        <v>0.2</v>
      </c>
      <c r="Y125" s="285"/>
      <c r="Z125" s="285"/>
      <c r="AA125" s="239">
        <f t="shared" si="20"/>
        <v>120</v>
      </c>
      <c r="AB125" s="239">
        <v>100</v>
      </c>
      <c r="AC125" s="239">
        <v>100</v>
      </c>
      <c r="AD125" s="239">
        <v>40</v>
      </c>
      <c r="AE125" s="239">
        <v>80</v>
      </c>
      <c r="AF125" s="239">
        <v>80</v>
      </c>
      <c r="AG125" s="239"/>
      <c r="AH125" s="239"/>
      <c r="AI125" s="239"/>
      <c r="AJ125" s="239"/>
      <c r="AK125" s="239"/>
      <c r="AL125" s="239"/>
      <c r="AM125" s="239">
        <v>70</v>
      </c>
      <c r="AN125" s="239"/>
      <c r="AO125" s="239"/>
      <c r="AP125" s="239">
        <v>10</v>
      </c>
      <c r="AQ125" s="239"/>
      <c r="AR125" s="239"/>
      <c r="AS125" s="239">
        <f t="shared" si="21"/>
        <v>180</v>
      </c>
      <c r="AT125" s="239"/>
      <c r="AU125" s="240"/>
      <c r="AV125" s="332">
        <v>6</v>
      </c>
      <c r="AW125" s="320"/>
      <c r="AX125" s="320"/>
      <c r="AY125" s="320"/>
      <c r="AZ125" s="320">
        <v>6</v>
      </c>
      <c r="BA125" s="320"/>
      <c r="BB125" s="320"/>
      <c r="BC125" s="321"/>
      <c r="BD125" s="322">
        <v>12</v>
      </c>
      <c r="BE125" s="333"/>
      <c r="BF125" s="334"/>
    </row>
    <row r="126" spans="1:59" s="89" customFormat="1" ht="15.95" customHeight="1" x14ac:dyDescent="0.2">
      <c r="A126" s="221"/>
      <c r="B126" s="229"/>
      <c r="C126" s="358"/>
      <c r="D126" s="358"/>
      <c r="E126" s="358"/>
      <c r="F126" s="358"/>
      <c r="G126" s="358"/>
      <c r="H126" s="358"/>
      <c r="I126" s="358"/>
      <c r="J126" s="358"/>
      <c r="K126" s="358"/>
      <c r="L126" s="358"/>
      <c r="M126" s="358"/>
      <c r="N126" s="358"/>
      <c r="O126" s="358"/>
      <c r="P126" s="358"/>
      <c r="Q126" s="358"/>
      <c r="R126" s="358"/>
      <c r="S126" s="358"/>
      <c r="T126" s="358"/>
      <c r="U126" s="239">
        <f t="shared" si="19"/>
        <v>150</v>
      </c>
      <c r="V126" s="239"/>
      <c r="W126" s="239"/>
      <c r="X126" s="285">
        <f>U126/U130</f>
        <v>0.1</v>
      </c>
      <c r="Y126" s="285"/>
      <c r="Z126" s="285"/>
      <c r="AA126" s="239">
        <f t="shared" si="20"/>
        <v>60</v>
      </c>
      <c r="AB126" s="239">
        <v>100</v>
      </c>
      <c r="AC126" s="239">
        <v>100</v>
      </c>
      <c r="AD126" s="239">
        <v>20</v>
      </c>
      <c r="AE126" s="239">
        <v>52</v>
      </c>
      <c r="AF126" s="239">
        <v>52</v>
      </c>
      <c r="AG126" s="329"/>
      <c r="AH126" s="330"/>
      <c r="AI126" s="331"/>
      <c r="AJ126" s="240"/>
      <c r="AK126" s="327"/>
      <c r="AL126" s="328"/>
      <c r="AM126" s="240">
        <v>35</v>
      </c>
      <c r="AN126" s="327"/>
      <c r="AO126" s="328"/>
      <c r="AP126" s="240">
        <v>5</v>
      </c>
      <c r="AQ126" s="327"/>
      <c r="AR126" s="328"/>
      <c r="AS126" s="239">
        <f t="shared" si="21"/>
        <v>90</v>
      </c>
      <c r="AT126" s="239"/>
      <c r="AU126" s="240"/>
      <c r="AV126" s="332"/>
      <c r="AW126" s="320"/>
      <c r="AX126" s="320"/>
      <c r="AY126" s="320"/>
      <c r="AZ126" s="320">
        <v>6</v>
      </c>
      <c r="BA126" s="320"/>
      <c r="BB126" s="320"/>
      <c r="BC126" s="321"/>
      <c r="BD126" s="322">
        <v>6</v>
      </c>
      <c r="BE126" s="333"/>
      <c r="BF126" s="334"/>
    </row>
    <row r="127" spans="1:59" s="19" customFormat="1" ht="21" customHeight="1" x14ac:dyDescent="0.2">
      <c r="A127" s="221"/>
      <c r="B127" s="229"/>
      <c r="C127" s="358"/>
      <c r="D127" s="358"/>
      <c r="E127" s="358"/>
      <c r="F127" s="358"/>
      <c r="G127" s="358"/>
      <c r="H127" s="358"/>
      <c r="I127" s="358"/>
      <c r="J127" s="358"/>
      <c r="K127" s="358"/>
      <c r="L127" s="358"/>
      <c r="M127" s="358"/>
      <c r="N127" s="358"/>
      <c r="O127" s="358"/>
      <c r="P127" s="358"/>
      <c r="Q127" s="358"/>
      <c r="R127" s="358"/>
      <c r="S127" s="358"/>
      <c r="T127" s="358"/>
      <c r="U127" s="239">
        <f t="shared" si="19"/>
        <v>150</v>
      </c>
      <c r="V127" s="239"/>
      <c r="W127" s="239"/>
      <c r="X127" s="285">
        <f>U127/U130</f>
        <v>0.1</v>
      </c>
      <c r="Y127" s="285"/>
      <c r="Z127" s="285"/>
      <c r="AA127" s="239">
        <f t="shared" si="20"/>
        <v>60</v>
      </c>
      <c r="AB127" s="239">
        <v>100</v>
      </c>
      <c r="AC127" s="239">
        <v>100</v>
      </c>
      <c r="AD127" s="239">
        <v>20</v>
      </c>
      <c r="AE127" s="239">
        <v>52</v>
      </c>
      <c r="AF127" s="239">
        <v>52</v>
      </c>
      <c r="AG127" s="329"/>
      <c r="AH127" s="330"/>
      <c r="AI127" s="331"/>
      <c r="AJ127" s="240"/>
      <c r="AK127" s="327"/>
      <c r="AL127" s="328"/>
      <c r="AM127" s="240">
        <v>35</v>
      </c>
      <c r="AN127" s="327"/>
      <c r="AO127" s="328"/>
      <c r="AP127" s="240">
        <v>5</v>
      </c>
      <c r="AQ127" s="327"/>
      <c r="AR127" s="328"/>
      <c r="AS127" s="239">
        <f t="shared" si="21"/>
        <v>90</v>
      </c>
      <c r="AT127" s="239"/>
      <c r="AU127" s="240"/>
      <c r="AV127" s="332"/>
      <c r="AW127" s="320"/>
      <c r="AX127" s="320"/>
      <c r="AY127" s="320"/>
      <c r="AZ127" s="320">
        <v>6</v>
      </c>
      <c r="BA127" s="320"/>
      <c r="BB127" s="320"/>
      <c r="BC127" s="321"/>
      <c r="BD127" s="322">
        <v>6</v>
      </c>
      <c r="BE127" s="333"/>
      <c r="BF127" s="334"/>
      <c r="BG127" s="18"/>
    </row>
    <row r="128" spans="1:59" s="89" customFormat="1" ht="21" customHeight="1" x14ac:dyDescent="0.2">
      <c r="A128" s="221"/>
      <c r="B128" s="229"/>
      <c r="C128" s="282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4"/>
      <c r="U128" s="239">
        <f t="shared" si="19"/>
        <v>150</v>
      </c>
      <c r="V128" s="239"/>
      <c r="W128" s="239"/>
      <c r="X128" s="285">
        <f>U128/U130</f>
        <v>0.1</v>
      </c>
      <c r="Y128" s="285"/>
      <c r="Z128" s="285"/>
      <c r="AA128" s="239">
        <f t="shared" si="20"/>
        <v>60</v>
      </c>
      <c r="AB128" s="239">
        <v>100</v>
      </c>
      <c r="AC128" s="239">
        <v>100</v>
      </c>
      <c r="AD128" s="239">
        <v>20</v>
      </c>
      <c r="AE128" s="239">
        <v>52</v>
      </c>
      <c r="AF128" s="239">
        <v>52</v>
      </c>
      <c r="AG128" s="329"/>
      <c r="AH128" s="330"/>
      <c r="AI128" s="331"/>
      <c r="AJ128" s="240"/>
      <c r="AK128" s="327"/>
      <c r="AL128" s="328"/>
      <c r="AM128" s="240">
        <v>35</v>
      </c>
      <c r="AN128" s="327"/>
      <c r="AO128" s="328"/>
      <c r="AP128" s="240">
        <v>5</v>
      </c>
      <c r="AQ128" s="327"/>
      <c r="AR128" s="328"/>
      <c r="AS128" s="239">
        <f t="shared" si="21"/>
        <v>90</v>
      </c>
      <c r="AT128" s="239"/>
      <c r="AU128" s="240"/>
      <c r="AV128" s="332">
        <v>6</v>
      </c>
      <c r="AW128" s="320"/>
      <c r="AX128" s="320"/>
      <c r="AY128" s="320"/>
      <c r="AZ128" s="320"/>
      <c r="BA128" s="320"/>
      <c r="BB128" s="320"/>
      <c r="BC128" s="321"/>
      <c r="BD128" s="322">
        <v>6</v>
      </c>
      <c r="BE128" s="333"/>
      <c r="BF128" s="334"/>
      <c r="BG128" s="18"/>
    </row>
    <row r="129" spans="1:59" s="8" customFormat="1" ht="18.75" customHeight="1" x14ac:dyDescent="0.25">
      <c r="A129" s="221">
        <v>8</v>
      </c>
      <c r="B129" s="229"/>
      <c r="C129" s="282" t="s">
        <v>223</v>
      </c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4"/>
      <c r="U129" s="239">
        <f t="shared" si="19"/>
        <v>150</v>
      </c>
      <c r="V129" s="239"/>
      <c r="W129" s="239"/>
      <c r="X129" s="285">
        <f>U129/U130</f>
        <v>0.1</v>
      </c>
      <c r="Y129" s="285"/>
      <c r="Z129" s="285"/>
      <c r="AA129" s="239">
        <f t="shared" si="20"/>
        <v>60</v>
      </c>
      <c r="AB129" s="239">
        <v>100</v>
      </c>
      <c r="AC129" s="239">
        <v>100</v>
      </c>
      <c r="AD129" s="239">
        <v>20</v>
      </c>
      <c r="AE129" s="239">
        <v>52</v>
      </c>
      <c r="AF129" s="239">
        <v>52</v>
      </c>
      <c r="AG129" s="329"/>
      <c r="AH129" s="330"/>
      <c r="AI129" s="331"/>
      <c r="AJ129" s="240"/>
      <c r="AK129" s="327"/>
      <c r="AL129" s="328"/>
      <c r="AM129" s="240">
        <v>35</v>
      </c>
      <c r="AN129" s="327"/>
      <c r="AO129" s="328"/>
      <c r="AP129" s="240">
        <v>5</v>
      </c>
      <c r="AQ129" s="327"/>
      <c r="AR129" s="328"/>
      <c r="AS129" s="239">
        <f t="shared" si="21"/>
        <v>90</v>
      </c>
      <c r="AT129" s="239"/>
      <c r="AU129" s="240"/>
      <c r="AV129" s="332"/>
      <c r="AW129" s="320"/>
      <c r="AX129" s="320"/>
      <c r="AY129" s="320"/>
      <c r="AZ129" s="320">
        <v>6</v>
      </c>
      <c r="BA129" s="320"/>
      <c r="BB129" s="320"/>
      <c r="BC129" s="321"/>
      <c r="BD129" s="322">
        <v>6</v>
      </c>
      <c r="BE129" s="333"/>
      <c r="BF129" s="334"/>
      <c r="BG129" s="89"/>
    </row>
    <row r="130" spans="1:59" s="8" customFormat="1" ht="18.75" customHeight="1" thickBot="1" x14ac:dyDescent="0.3">
      <c r="A130" s="173"/>
      <c r="B130" s="174"/>
      <c r="C130" s="273" t="s">
        <v>224</v>
      </c>
      <c r="D130" s="273"/>
      <c r="E130" s="273"/>
      <c r="F130" s="273"/>
      <c r="G130" s="273"/>
      <c r="H130" s="273"/>
      <c r="I130" s="273"/>
      <c r="J130" s="273"/>
      <c r="K130" s="273"/>
      <c r="L130" s="273"/>
      <c r="M130" s="273"/>
      <c r="N130" s="273"/>
      <c r="O130" s="273"/>
      <c r="P130" s="273"/>
      <c r="Q130" s="273"/>
      <c r="R130" s="273"/>
      <c r="S130" s="273"/>
      <c r="T130" s="273"/>
      <c r="U130" s="273">
        <f>AA130+AS130</f>
        <v>1500</v>
      </c>
      <c r="V130" s="273"/>
      <c r="W130" s="273"/>
      <c r="X130" s="274">
        <f>SUM(X122:X129)</f>
        <v>1</v>
      </c>
      <c r="Y130" s="274"/>
      <c r="Z130" s="274"/>
      <c r="AA130" s="273">
        <f>SUM(AA122:AA129)</f>
        <v>600</v>
      </c>
      <c r="AB130" s="273"/>
      <c r="AC130" s="273"/>
      <c r="AD130" s="273">
        <f>SUM(AD122:AD129)</f>
        <v>200</v>
      </c>
      <c r="AE130" s="273"/>
      <c r="AF130" s="273"/>
      <c r="AG130" s="273">
        <f>SUM(AG122:AG129)</f>
        <v>0</v>
      </c>
      <c r="AH130" s="273"/>
      <c r="AI130" s="273"/>
      <c r="AJ130" s="273">
        <f>SUM(AJ122:AJ129)</f>
        <v>0</v>
      </c>
      <c r="AK130" s="273"/>
      <c r="AL130" s="273"/>
      <c r="AM130" s="273">
        <f>SUM(AM122:AM129)</f>
        <v>350</v>
      </c>
      <c r="AN130" s="273"/>
      <c r="AO130" s="273"/>
      <c r="AP130" s="273">
        <f>SUM(AP122:AP129)</f>
        <v>50</v>
      </c>
      <c r="AQ130" s="273"/>
      <c r="AR130" s="273"/>
      <c r="AS130" s="273">
        <f>SUM(AS122:AS129)</f>
        <v>900</v>
      </c>
      <c r="AT130" s="273"/>
      <c r="AU130" s="275"/>
      <c r="AV130" s="276">
        <f>AV122+AV123+AV124+AV125+AV126+AV127+AV128+AV129</f>
        <v>30</v>
      </c>
      <c r="AW130" s="277"/>
      <c r="AX130" s="277"/>
      <c r="AY130" s="277"/>
      <c r="AZ130" s="277">
        <f>AZ122+AZ123+AZ124+AZ125+AZ126+AZ127+AZ128+AZ129</f>
        <v>30</v>
      </c>
      <c r="BA130" s="277"/>
      <c r="BB130" s="277"/>
      <c r="BC130" s="278"/>
      <c r="BD130" s="279">
        <f>SUM(BD122:BF129)</f>
        <v>60</v>
      </c>
      <c r="BE130" s="280"/>
      <c r="BF130" s="281"/>
      <c r="BG130" s="89"/>
    </row>
    <row r="131" spans="1:59" s="8" customFormat="1" ht="30" customHeight="1" thickBot="1" x14ac:dyDescent="0.3">
      <c r="A131" s="183"/>
      <c r="B131" s="223"/>
      <c r="C131" s="419" t="s">
        <v>223</v>
      </c>
      <c r="D131" s="419"/>
      <c r="E131" s="419"/>
      <c r="F131" s="419"/>
      <c r="G131" s="419"/>
      <c r="H131" s="419"/>
      <c r="I131" s="419"/>
      <c r="J131" s="419"/>
      <c r="K131" s="419"/>
      <c r="L131" s="419"/>
      <c r="M131" s="419"/>
      <c r="N131" s="419"/>
      <c r="O131" s="419"/>
      <c r="P131" s="419"/>
      <c r="Q131" s="419"/>
      <c r="R131" s="419"/>
      <c r="S131" s="419"/>
      <c r="T131" s="419"/>
      <c r="U131" s="420"/>
      <c r="V131" s="420"/>
      <c r="W131" s="420"/>
      <c r="X131" s="442"/>
      <c r="Y131" s="442"/>
      <c r="Z131" s="442"/>
      <c r="AA131" s="420"/>
      <c r="AB131" s="420"/>
      <c r="AC131" s="420"/>
      <c r="AD131" s="420"/>
      <c r="AE131" s="420"/>
      <c r="AF131" s="420"/>
      <c r="AG131" s="420"/>
      <c r="AH131" s="420"/>
      <c r="AI131" s="420"/>
      <c r="AJ131" s="420"/>
      <c r="AK131" s="420"/>
      <c r="AL131" s="420"/>
      <c r="AM131" s="420"/>
      <c r="AN131" s="420"/>
      <c r="AO131" s="420"/>
      <c r="AP131" s="420"/>
      <c r="AQ131" s="420"/>
      <c r="AR131" s="420"/>
      <c r="AS131" s="420"/>
      <c r="AT131" s="420"/>
      <c r="AU131" s="420"/>
      <c r="AV131" s="420"/>
      <c r="AW131" s="420"/>
      <c r="AX131" s="420"/>
      <c r="AY131" s="420"/>
      <c r="AZ131" s="420"/>
      <c r="BA131" s="420"/>
      <c r="BB131" s="420"/>
      <c r="BC131" s="420"/>
      <c r="BD131" s="291"/>
      <c r="BE131" s="291"/>
      <c r="BF131" s="418"/>
      <c r="BG131" s="19"/>
    </row>
    <row r="132" spans="1:59" s="8" customFormat="1" ht="21" customHeight="1" thickBot="1" x14ac:dyDescent="0.3">
      <c r="A132" s="238">
        <v>1</v>
      </c>
      <c r="B132" s="232" t="s">
        <v>249</v>
      </c>
      <c r="C132" s="437" t="s">
        <v>305</v>
      </c>
      <c r="D132" s="438"/>
      <c r="E132" s="438"/>
      <c r="F132" s="438"/>
      <c r="G132" s="438"/>
      <c r="H132" s="438"/>
      <c r="I132" s="438"/>
      <c r="J132" s="438"/>
      <c r="K132" s="438"/>
      <c r="L132" s="438"/>
      <c r="M132" s="438"/>
      <c r="N132" s="438"/>
      <c r="O132" s="438"/>
      <c r="P132" s="438"/>
      <c r="Q132" s="438"/>
      <c r="R132" s="438"/>
      <c r="S132" s="438"/>
      <c r="T132" s="438"/>
      <c r="U132" s="367">
        <f>AA132+AS132</f>
        <v>150</v>
      </c>
      <c r="V132" s="367"/>
      <c r="W132" s="367"/>
      <c r="X132" s="263">
        <f>U132/U130</f>
        <v>0.1</v>
      </c>
      <c r="Y132" s="263"/>
      <c r="Z132" s="263"/>
      <c r="AA132" s="367">
        <f t="shared" ref="AA132:AA138" si="22">AD132+AG132+AJ132+AM132+AP132</f>
        <v>60</v>
      </c>
      <c r="AB132" s="367">
        <v>100</v>
      </c>
      <c r="AC132" s="367">
        <v>100</v>
      </c>
      <c r="AD132" s="367">
        <v>20</v>
      </c>
      <c r="AE132" s="367">
        <v>52</v>
      </c>
      <c r="AF132" s="367">
        <v>52</v>
      </c>
      <c r="AG132" s="260"/>
      <c r="AH132" s="261"/>
      <c r="AI132" s="262"/>
      <c r="AJ132" s="260"/>
      <c r="AK132" s="261"/>
      <c r="AL132" s="262"/>
      <c r="AM132" s="260">
        <v>35</v>
      </c>
      <c r="AN132" s="261"/>
      <c r="AO132" s="262"/>
      <c r="AP132" s="260">
        <v>5</v>
      </c>
      <c r="AQ132" s="261"/>
      <c r="AR132" s="262"/>
      <c r="AS132" s="367">
        <f>AA132*1.5</f>
        <v>90</v>
      </c>
      <c r="AT132" s="367"/>
      <c r="AU132" s="260"/>
      <c r="AV132" s="368">
        <v>6</v>
      </c>
      <c r="AW132" s="318"/>
      <c r="AX132" s="318"/>
      <c r="AY132" s="318"/>
      <c r="AZ132" s="318"/>
      <c r="BA132" s="318"/>
      <c r="BB132" s="318"/>
      <c r="BC132" s="319"/>
      <c r="BD132" s="415">
        <v>6</v>
      </c>
      <c r="BE132" s="416"/>
      <c r="BF132" s="417"/>
      <c r="BG132" s="89"/>
    </row>
    <row r="133" spans="1:59" s="8" customFormat="1" ht="21" customHeight="1" x14ac:dyDescent="0.25">
      <c r="A133" s="221">
        <v>2</v>
      </c>
      <c r="B133" s="222" t="s">
        <v>250</v>
      </c>
      <c r="C133" s="439" t="s">
        <v>306</v>
      </c>
      <c r="D133" s="440"/>
      <c r="E133" s="440"/>
      <c r="F133" s="440"/>
      <c r="G133" s="440"/>
      <c r="H133" s="440"/>
      <c r="I133" s="440"/>
      <c r="J133" s="440"/>
      <c r="K133" s="440"/>
      <c r="L133" s="440"/>
      <c r="M133" s="440"/>
      <c r="N133" s="440"/>
      <c r="O133" s="440"/>
      <c r="P133" s="440"/>
      <c r="Q133" s="440"/>
      <c r="R133" s="440"/>
      <c r="S133" s="440"/>
      <c r="T133" s="441"/>
      <c r="U133" s="239">
        <f t="shared" ref="U133:U138" si="23">AA133+AS133</f>
        <v>150</v>
      </c>
      <c r="V133" s="239"/>
      <c r="W133" s="239"/>
      <c r="X133" s="263">
        <f>U133/U130</f>
        <v>0.1</v>
      </c>
      <c r="Y133" s="263"/>
      <c r="Z133" s="263"/>
      <c r="AA133" s="239">
        <f t="shared" si="22"/>
        <v>60</v>
      </c>
      <c r="AB133" s="239">
        <v>100</v>
      </c>
      <c r="AC133" s="239">
        <v>100</v>
      </c>
      <c r="AD133" s="239">
        <v>20</v>
      </c>
      <c r="AE133" s="239">
        <v>52</v>
      </c>
      <c r="AF133" s="239">
        <v>52</v>
      </c>
      <c r="AG133" s="329"/>
      <c r="AH133" s="330"/>
      <c r="AI133" s="331"/>
      <c r="AJ133" s="240"/>
      <c r="AK133" s="327"/>
      <c r="AL133" s="328"/>
      <c r="AM133" s="240">
        <v>35</v>
      </c>
      <c r="AN133" s="327"/>
      <c r="AO133" s="328"/>
      <c r="AP133" s="240">
        <v>5</v>
      </c>
      <c r="AQ133" s="327"/>
      <c r="AR133" s="328"/>
      <c r="AS133" s="239">
        <f t="shared" ref="AS133:AS138" si="24">AA133*1.5</f>
        <v>90</v>
      </c>
      <c r="AT133" s="239"/>
      <c r="AU133" s="240"/>
      <c r="AV133" s="332">
        <v>6</v>
      </c>
      <c r="AW133" s="320"/>
      <c r="AX133" s="320"/>
      <c r="AY133" s="320"/>
      <c r="AZ133" s="320"/>
      <c r="BA133" s="320"/>
      <c r="BB133" s="320"/>
      <c r="BC133" s="321"/>
      <c r="BD133" s="322">
        <v>6</v>
      </c>
      <c r="BE133" s="323"/>
      <c r="BF133" s="324"/>
    </row>
    <row r="134" spans="1:59" s="89" customFormat="1" ht="22.5" customHeight="1" x14ac:dyDescent="0.25">
      <c r="A134" s="221">
        <v>3</v>
      </c>
      <c r="B134" s="229" t="s">
        <v>251</v>
      </c>
      <c r="C134" s="406" t="s">
        <v>307</v>
      </c>
      <c r="D134" s="407"/>
      <c r="E134" s="407"/>
      <c r="F134" s="407"/>
      <c r="G134" s="407"/>
      <c r="H134" s="407"/>
      <c r="I134" s="407"/>
      <c r="J134" s="407"/>
      <c r="K134" s="407"/>
      <c r="L134" s="407"/>
      <c r="M134" s="407"/>
      <c r="N134" s="407"/>
      <c r="O134" s="407"/>
      <c r="P134" s="407"/>
      <c r="Q134" s="407"/>
      <c r="R134" s="407"/>
      <c r="S134" s="407"/>
      <c r="T134" s="407"/>
      <c r="U134" s="239">
        <f t="shared" si="23"/>
        <v>150</v>
      </c>
      <c r="V134" s="239"/>
      <c r="W134" s="239"/>
      <c r="X134" s="386">
        <f>U134/U149</f>
        <v>9.8360655737704916E-2</v>
      </c>
      <c r="Y134" s="387"/>
      <c r="Z134" s="388"/>
      <c r="AA134" s="239">
        <f t="shared" si="22"/>
        <v>60</v>
      </c>
      <c r="AB134" s="239">
        <v>100</v>
      </c>
      <c r="AC134" s="239">
        <v>100</v>
      </c>
      <c r="AD134" s="239">
        <v>20</v>
      </c>
      <c r="AE134" s="239">
        <v>52</v>
      </c>
      <c r="AF134" s="239">
        <v>52</v>
      </c>
      <c r="AG134" s="329"/>
      <c r="AH134" s="330"/>
      <c r="AI134" s="331"/>
      <c r="AJ134" s="240"/>
      <c r="AK134" s="327"/>
      <c r="AL134" s="328"/>
      <c r="AM134" s="240">
        <v>35</v>
      </c>
      <c r="AN134" s="327"/>
      <c r="AO134" s="328"/>
      <c r="AP134" s="240">
        <v>5</v>
      </c>
      <c r="AQ134" s="327"/>
      <c r="AR134" s="328"/>
      <c r="AS134" s="239">
        <f t="shared" si="24"/>
        <v>90</v>
      </c>
      <c r="AT134" s="239"/>
      <c r="AU134" s="240"/>
      <c r="AV134" s="332">
        <v>6</v>
      </c>
      <c r="AW134" s="320"/>
      <c r="AX134" s="320"/>
      <c r="AY134" s="320"/>
      <c r="AZ134" s="320"/>
      <c r="BA134" s="320"/>
      <c r="BB134" s="320"/>
      <c r="BC134" s="321"/>
      <c r="BD134" s="322">
        <f t="shared" ref="BD134:BD135" si="25">AV134+AZ134</f>
        <v>6</v>
      </c>
      <c r="BE134" s="323"/>
      <c r="BF134" s="324"/>
      <c r="BG134" s="8"/>
    </row>
    <row r="135" spans="1:59" s="89" customFormat="1" ht="20.25" customHeight="1" x14ac:dyDescent="0.25">
      <c r="A135" s="221">
        <v>4</v>
      </c>
      <c r="B135" s="229" t="s">
        <v>252</v>
      </c>
      <c r="C135" s="406" t="s">
        <v>308</v>
      </c>
      <c r="D135" s="407"/>
      <c r="E135" s="407"/>
      <c r="F135" s="407"/>
      <c r="G135" s="407"/>
      <c r="H135" s="407"/>
      <c r="I135" s="407"/>
      <c r="J135" s="407"/>
      <c r="K135" s="407"/>
      <c r="L135" s="407"/>
      <c r="M135" s="407"/>
      <c r="N135" s="407"/>
      <c r="O135" s="407"/>
      <c r="P135" s="407"/>
      <c r="Q135" s="407"/>
      <c r="R135" s="407"/>
      <c r="S135" s="407"/>
      <c r="T135" s="407"/>
      <c r="U135" s="239">
        <f t="shared" si="23"/>
        <v>150</v>
      </c>
      <c r="V135" s="239"/>
      <c r="W135" s="239"/>
      <c r="X135" s="386">
        <f>U135/U149</f>
        <v>9.8360655737704916E-2</v>
      </c>
      <c r="Y135" s="387"/>
      <c r="Z135" s="388"/>
      <c r="AA135" s="239">
        <f t="shared" si="22"/>
        <v>60</v>
      </c>
      <c r="AB135" s="239">
        <v>100</v>
      </c>
      <c r="AC135" s="239">
        <v>100</v>
      </c>
      <c r="AD135" s="239">
        <v>20</v>
      </c>
      <c r="AE135" s="239">
        <v>52</v>
      </c>
      <c r="AF135" s="239">
        <v>52</v>
      </c>
      <c r="AG135" s="329"/>
      <c r="AH135" s="330"/>
      <c r="AI135" s="331"/>
      <c r="AJ135" s="240"/>
      <c r="AK135" s="327"/>
      <c r="AL135" s="328"/>
      <c r="AM135" s="240">
        <v>35</v>
      </c>
      <c r="AN135" s="327"/>
      <c r="AO135" s="328"/>
      <c r="AP135" s="240">
        <v>5</v>
      </c>
      <c r="AQ135" s="327"/>
      <c r="AR135" s="328"/>
      <c r="AS135" s="239">
        <f t="shared" si="24"/>
        <v>90</v>
      </c>
      <c r="AT135" s="239"/>
      <c r="AU135" s="240"/>
      <c r="AV135" s="332">
        <v>6</v>
      </c>
      <c r="AW135" s="320"/>
      <c r="AX135" s="320"/>
      <c r="AY135" s="320"/>
      <c r="AZ135" s="320"/>
      <c r="BA135" s="320"/>
      <c r="BB135" s="320"/>
      <c r="BC135" s="321"/>
      <c r="BD135" s="322">
        <f t="shared" si="25"/>
        <v>6</v>
      </c>
      <c r="BE135" s="323"/>
      <c r="BF135" s="324"/>
      <c r="BG135" s="8"/>
    </row>
    <row r="136" spans="1:59" s="89" customFormat="1" ht="21" customHeight="1" x14ac:dyDescent="0.25">
      <c r="A136" s="221">
        <v>5</v>
      </c>
      <c r="B136" s="229" t="s">
        <v>253</v>
      </c>
      <c r="C136" s="406" t="s">
        <v>309</v>
      </c>
      <c r="D136" s="407"/>
      <c r="E136" s="407"/>
      <c r="F136" s="407"/>
      <c r="G136" s="407"/>
      <c r="H136" s="407"/>
      <c r="I136" s="407"/>
      <c r="J136" s="407"/>
      <c r="K136" s="407"/>
      <c r="L136" s="407"/>
      <c r="M136" s="407"/>
      <c r="N136" s="407"/>
      <c r="O136" s="407"/>
      <c r="P136" s="407"/>
      <c r="Q136" s="407"/>
      <c r="R136" s="407"/>
      <c r="S136" s="407"/>
      <c r="T136" s="407"/>
      <c r="U136" s="239">
        <f t="shared" si="23"/>
        <v>150</v>
      </c>
      <c r="V136" s="239"/>
      <c r="W136" s="239"/>
      <c r="X136" s="386">
        <f>U136/U149</f>
        <v>9.8360655737704916E-2</v>
      </c>
      <c r="Y136" s="387"/>
      <c r="Z136" s="388"/>
      <c r="AA136" s="239">
        <f t="shared" si="22"/>
        <v>60</v>
      </c>
      <c r="AB136" s="239">
        <v>100</v>
      </c>
      <c r="AC136" s="239">
        <v>100</v>
      </c>
      <c r="AD136" s="239">
        <v>20</v>
      </c>
      <c r="AE136" s="239">
        <v>52</v>
      </c>
      <c r="AF136" s="239">
        <v>52</v>
      </c>
      <c r="AG136" s="329"/>
      <c r="AH136" s="330"/>
      <c r="AI136" s="331"/>
      <c r="AJ136" s="240"/>
      <c r="AK136" s="327"/>
      <c r="AL136" s="328"/>
      <c r="AM136" s="240">
        <v>35</v>
      </c>
      <c r="AN136" s="327"/>
      <c r="AO136" s="328"/>
      <c r="AP136" s="240">
        <v>5</v>
      </c>
      <c r="AQ136" s="327"/>
      <c r="AR136" s="328"/>
      <c r="AS136" s="239">
        <f t="shared" si="24"/>
        <v>90</v>
      </c>
      <c r="AT136" s="239"/>
      <c r="AU136" s="240"/>
      <c r="AV136" s="332">
        <v>6</v>
      </c>
      <c r="AW136" s="320"/>
      <c r="AX136" s="320"/>
      <c r="AY136" s="320"/>
      <c r="AZ136" s="320"/>
      <c r="BA136" s="320"/>
      <c r="BB136" s="320"/>
      <c r="BC136" s="321"/>
      <c r="BD136" s="322">
        <v>6</v>
      </c>
      <c r="BE136" s="323"/>
      <c r="BF136" s="324"/>
      <c r="BG136" s="8"/>
    </row>
    <row r="137" spans="1:59" s="89" customFormat="1" ht="15.95" customHeight="1" x14ac:dyDescent="0.25">
      <c r="A137" s="221">
        <v>6</v>
      </c>
      <c r="B137" s="224" t="s">
        <v>254</v>
      </c>
      <c r="C137" s="406" t="s">
        <v>310</v>
      </c>
      <c r="D137" s="406"/>
      <c r="E137" s="406"/>
      <c r="F137" s="406"/>
      <c r="G137" s="406"/>
      <c r="H137" s="406"/>
      <c r="I137" s="406"/>
      <c r="J137" s="406"/>
      <c r="K137" s="406"/>
      <c r="L137" s="406"/>
      <c r="M137" s="406"/>
      <c r="N137" s="406"/>
      <c r="O137" s="406"/>
      <c r="P137" s="406"/>
      <c r="Q137" s="406"/>
      <c r="R137" s="406"/>
      <c r="S137" s="406"/>
      <c r="T137" s="406"/>
      <c r="U137" s="239">
        <f t="shared" si="23"/>
        <v>150</v>
      </c>
      <c r="V137" s="239"/>
      <c r="W137" s="239"/>
      <c r="X137" s="386">
        <f>U137/U149</f>
        <v>9.8360655737704916E-2</v>
      </c>
      <c r="Y137" s="387"/>
      <c r="Z137" s="388"/>
      <c r="AA137" s="239">
        <f t="shared" si="22"/>
        <v>60</v>
      </c>
      <c r="AB137" s="239">
        <v>100</v>
      </c>
      <c r="AC137" s="239">
        <v>100</v>
      </c>
      <c r="AD137" s="239">
        <v>20</v>
      </c>
      <c r="AE137" s="239">
        <v>52</v>
      </c>
      <c r="AF137" s="239">
        <v>52</v>
      </c>
      <c r="AG137" s="329"/>
      <c r="AH137" s="330"/>
      <c r="AI137" s="331"/>
      <c r="AJ137" s="240"/>
      <c r="AK137" s="327"/>
      <c r="AL137" s="328"/>
      <c r="AM137" s="240">
        <v>35</v>
      </c>
      <c r="AN137" s="327"/>
      <c r="AO137" s="328"/>
      <c r="AP137" s="240">
        <v>5</v>
      </c>
      <c r="AQ137" s="327"/>
      <c r="AR137" s="328"/>
      <c r="AS137" s="239">
        <f t="shared" si="24"/>
        <v>90</v>
      </c>
      <c r="AT137" s="239"/>
      <c r="AU137" s="240"/>
      <c r="AV137" s="332"/>
      <c r="AW137" s="320"/>
      <c r="AX137" s="320"/>
      <c r="AY137" s="320"/>
      <c r="AZ137" s="320">
        <v>6</v>
      </c>
      <c r="BA137" s="320"/>
      <c r="BB137" s="320"/>
      <c r="BC137" s="321"/>
      <c r="BD137" s="322">
        <v>6</v>
      </c>
      <c r="BE137" s="323"/>
      <c r="BF137" s="324"/>
      <c r="BG137" s="8"/>
    </row>
    <row r="138" spans="1:59" s="89" customFormat="1" ht="15.95" customHeight="1" x14ac:dyDescent="0.2">
      <c r="A138" s="221">
        <v>7</v>
      </c>
      <c r="B138" s="228" t="s">
        <v>255</v>
      </c>
      <c r="C138" s="282" t="s">
        <v>311</v>
      </c>
      <c r="D138" s="411"/>
      <c r="E138" s="411"/>
      <c r="F138" s="411"/>
      <c r="G138" s="411"/>
      <c r="H138" s="411"/>
      <c r="I138" s="411"/>
      <c r="J138" s="411"/>
      <c r="K138" s="411"/>
      <c r="L138" s="411"/>
      <c r="M138" s="411"/>
      <c r="N138" s="411"/>
      <c r="O138" s="411"/>
      <c r="P138" s="411"/>
      <c r="Q138" s="411"/>
      <c r="R138" s="411"/>
      <c r="S138" s="411"/>
      <c r="T138" s="412"/>
      <c r="U138" s="239">
        <f t="shared" si="23"/>
        <v>150</v>
      </c>
      <c r="V138" s="239"/>
      <c r="W138" s="239"/>
      <c r="X138" s="386">
        <f>U138/U149</f>
        <v>9.8360655737704916E-2</v>
      </c>
      <c r="Y138" s="387"/>
      <c r="Z138" s="388"/>
      <c r="AA138" s="239">
        <f t="shared" si="22"/>
        <v>60</v>
      </c>
      <c r="AB138" s="239">
        <v>100</v>
      </c>
      <c r="AC138" s="239">
        <v>100</v>
      </c>
      <c r="AD138" s="239">
        <v>20</v>
      </c>
      <c r="AE138" s="239">
        <v>52</v>
      </c>
      <c r="AF138" s="239">
        <v>52</v>
      </c>
      <c r="AG138" s="329"/>
      <c r="AH138" s="330"/>
      <c r="AI138" s="331"/>
      <c r="AJ138" s="240"/>
      <c r="AK138" s="327"/>
      <c r="AL138" s="328"/>
      <c r="AM138" s="240">
        <v>35</v>
      </c>
      <c r="AN138" s="327"/>
      <c r="AO138" s="328"/>
      <c r="AP138" s="240">
        <v>5</v>
      </c>
      <c r="AQ138" s="327"/>
      <c r="AR138" s="328"/>
      <c r="AS138" s="239">
        <f t="shared" si="24"/>
        <v>90</v>
      </c>
      <c r="AT138" s="239"/>
      <c r="AU138" s="240"/>
      <c r="AV138" s="332"/>
      <c r="AW138" s="320"/>
      <c r="AX138" s="320"/>
      <c r="AY138" s="320"/>
      <c r="AZ138" s="320">
        <v>6</v>
      </c>
      <c r="BA138" s="320"/>
      <c r="BB138" s="320"/>
      <c r="BC138" s="321"/>
      <c r="BD138" s="322">
        <v>6</v>
      </c>
      <c r="BE138" s="323"/>
      <c r="BF138" s="324"/>
    </row>
    <row r="139" spans="1:59" s="89" customFormat="1" ht="20.25" customHeight="1" x14ac:dyDescent="0.2">
      <c r="A139" s="221"/>
      <c r="B139" s="228"/>
      <c r="C139" s="405"/>
      <c r="D139" s="405"/>
      <c r="E139" s="405"/>
      <c r="F139" s="405"/>
      <c r="G139" s="405"/>
      <c r="H139" s="405"/>
      <c r="I139" s="405"/>
      <c r="J139" s="405"/>
      <c r="K139" s="405"/>
      <c r="L139" s="405"/>
      <c r="M139" s="405"/>
      <c r="N139" s="405"/>
      <c r="O139" s="405"/>
      <c r="P139" s="405"/>
      <c r="Q139" s="405"/>
      <c r="R139" s="405"/>
      <c r="S139" s="405"/>
      <c r="T139" s="405"/>
      <c r="U139" s="354"/>
      <c r="V139" s="354"/>
      <c r="W139" s="354"/>
      <c r="X139" s="386"/>
      <c r="Y139" s="387"/>
      <c r="Z139" s="388"/>
      <c r="AA139" s="239"/>
      <c r="AB139" s="239"/>
      <c r="AC139" s="239"/>
      <c r="AD139" s="239"/>
      <c r="AE139" s="239"/>
      <c r="AF139" s="239"/>
      <c r="AG139" s="329"/>
      <c r="AH139" s="330"/>
      <c r="AI139" s="331"/>
      <c r="AJ139" s="240"/>
      <c r="AK139" s="327"/>
      <c r="AL139" s="328"/>
      <c r="AM139" s="240"/>
      <c r="AN139" s="327"/>
      <c r="AO139" s="328"/>
      <c r="AP139" s="240"/>
      <c r="AQ139" s="327"/>
      <c r="AR139" s="328"/>
      <c r="AS139" s="354"/>
      <c r="AT139" s="354"/>
      <c r="AU139" s="348"/>
      <c r="AV139" s="408"/>
      <c r="AW139" s="409"/>
      <c r="AX139" s="409"/>
      <c r="AY139" s="409"/>
      <c r="AZ139" s="409"/>
      <c r="BA139" s="409"/>
      <c r="BB139" s="409"/>
      <c r="BC139" s="410"/>
      <c r="BD139" s="322"/>
      <c r="BE139" s="323"/>
      <c r="BF139" s="324"/>
    </row>
    <row r="140" spans="1:59" s="89" customFormat="1" ht="20.25" customHeight="1" x14ac:dyDescent="0.2">
      <c r="A140" s="221"/>
      <c r="B140" s="222"/>
      <c r="C140" s="406"/>
      <c r="D140" s="406"/>
      <c r="E140" s="406"/>
      <c r="F140" s="406"/>
      <c r="G140" s="406"/>
      <c r="H140" s="406"/>
      <c r="I140" s="406"/>
      <c r="J140" s="406"/>
      <c r="K140" s="406"/>
      <c r="L140" s="406"/>
      <c r="M140" s="406"/>
      <c r="N140" s="406"/>
      <c r="O140" s="406"/>
      <c r="P140" s="406"/>
      <c r="Q140" s="406"/>
      <c r="R140" s="406"/>
      <c r="S140" s="406"/>
      <c r="T140" s="406"/>
      <c r="U140" s="239"/>
      <c r="V140" s="239"/>
      <c r="W140" s="239"/>
      <c r="X140" s="386"/>
      <c r="Y140" s="387"/>
      <c r="Z140" s="388"/>
      <c r="AA140" s="239"/>
      <c r="AB140" s="239"/>
      <c r="AC140" s="239"/>
      <c r="AD140" s="239"/>
      <c r="AE140" s="239"/>
      <c r="AF140" s="239"/>
      <c r="AG140" s="329"/>
      <c r="AH140" s="330"/>
      <c r="AI140" s="331"/>
      <c r="AJ140" s="240"/>
      <c r="AK140" s="327"/>
      <c r="AL140" s="328"/>
      <c r="AM140" s="240"/>
      <c r="AN140" s="327"/>
      <c r="AO140" s="328"/>
      <c r="AP140" s="240"/>
      <c r="AQ140" s="327"/>
      <c r="AR140" s="328"/>
      <c r="AS140" s="239"/>
      <c r="AT140" s="239"/>
      <c r="AU140" s="240"/>
      <c r="AV140" s="332"/>
      <c r="AW140" s="320"/>
      <c r="AX140" s="320"/>
      <c r="AY140" s="320"/>
      <c r="AZ140" s="320"/>
      <c r="BA140" s="320"/>
      <c r="BB140" s="320"/>
      <c r="BC140" s="321"/>
      <c r="BD140" s="322"/>
      <c r="BE140" s="323"/>
      <c r="BF140" s="324"/>
    </row>
    <row r="141" spans="1:59" s="89" customFormat="1" ht="20.25" customHeight="1" thickBot="1" x14ac:dyDescent="0.25">
      <c r="A141" s="225"/>
      <c r="B141" s="235"/>
      <c r="C141" s="426"/>
      <c r="D141" s="426"/>
      <c r="E141" s="426"/>
      <c r="F141" s="426"/>
      <c r="G141" s="426"/>
      <c r="H141" s="426"/>
      <c r="I141" s="426"/>
      <c r="J141" s="426"/>
      <c r="K141" s="426"/>
      <c r="L141" s="426"/>
      <c r="M141" s="426"/>
      <c r="N141" s="426"/>
      <c r="O141" s="426"/>
      <c r="P141" s="426"/>
      <c r="Q141" s="426"/>
      <c r="R141" s="426"/>
      <c r="S141" s="426"/>
      <c r="T141" s="426"/>
      <c r="U141" s="430"/>
      <c r="V141" s="430"/>
      <c r="W141" s="430"/>
      <c r="X141" s="434"/>
      <c r="Y141" s="435"/>
      <c r="Z141" s="436"/>
      <c r="AA141" s="430"/>
      <c r="AB141" s="430"/>
      <c r="AC141" s="430"/>
      <c r="AD141" s="430"/>
      <c r="AE141" s="430"/>
      <c r="AF141" s="430"/>
      <c r="AG141" s="402"/>
      <c r="AH141" s="403"/>
      <c r="AI141" s="404"/>
      <c r="AJ141" s="427"/>
      <c r="AK141" s="428"/>
      <c r="AL141" s="429"/>
      <c r="AM141" s="427"/>
      <c r="AN141" s="428"/>
      <c r="AO141" s="429"/>
      <c r="AP141" s="427"/>
      <c r="AQ141" s="428"/>
      <c r="AR141" s="429"/>
      <c r="AS141" s="430"/>
      <c r="AT141" s="430"/>
      <c r="AU141" s="427"/>
      <c r="AV141" s="431"/>
      <c r="AW141" s="432"/>
      <c r="AX141" s="432"/>
      <c r="AY141" s="432"/>
      <c r="AZ141" s="432"/>
      <c r="BA141" s="432"/>
      <c r="BB141" s="432"/>
      <c r="BC141" s="433"/>
      <c r="BD141" s="279"/>
      <c r="BE141" s="277"/>
      <c r="BF141" s="278"/>
    </row>
    <row r="142" spans="1:59" s="89" customFormat="1" ht="20.25" customHeight="1" thickBot="1" x14ac:dyDescent="0.25">
      <c r="A142" s="184"/>
      <c r="B142" s="184"/>
      <c r="C142" s="273"/>
      <c r="D142" s="273"/>
      <c r="E142" s="273"/>
      <c r="F142" s="273"/>
      <c r="G142" s="273"/>
      <c r="H142" s="273"/>
      <c r="I142" s="273"/>
      <c r="J142" s="273"/>
      <c r="K142" s="273"/>
      <c r="L142" s="273"/>
      <c r="M142" s="273"/>
      <c r="N142" s="273"/>
      <c r="O142" s="273"/>
      <c r="P142" s="273"/>
      <c r="Q142" s="273"/>
      <c r="R142" s="273"/>
      <c r="S142" s="273"/>
      <c r="T142" s="273"/>
      <c r="U142" s="255"/>
      <c r="V142" s="255"/>
      <c r="W142" s="255"/>
      <c r="X142" s="286"/>
      <c r="Y142" s="286"/>
      <c r="Z142" s="286"/>
      <c r="AA142" s="255"/>
      <c r="AB142" s="255"/>
      <c r="AC142" s="255"/>
      <c r="AD142" s="255"/>
      <c r="AE142" s="255"/>
      <c r="AF142" s="255"/>
      <c r="AG142" s="255"/>
      <c r="AH142" s="255"/>
      <c r="AI142" s="255"/>
      <c r="AJ142" s="255"/>
      <c r="AK142" s="255"/>
      <c r="AL142" s="255"/>
      <c r="AM142" s="255"/>
      <c r="AN142" s="255"/>
      <c r="AO142" s="255"/>
      <c r="AP142" s="255"/>
      <c r="AQ142" s="255"/>
      <c r="AR142" s="255"/>
      <c r="AS142" s="255"/>
      <c r="AT142" s="255"/>
      <c r="AU142" s="255"/>
      <c r="AV142" s="255"/>
      <c r="AW142" s="255"/>
      <c r="AX142" s="255"/>
      <c r="AY142" s="255"/>
      <c r="AZ142" s="255"/>
      <c r="BA142" s="255"/>
      <c r="BB142" s="255"/>
      <c r="BC142" s="255"/>
      <c r="BD142" s="256"/>
      <c r="BE142" s="255"/>
      <c r="BF142" s="255"/>
    </row>
    <row r="143" spans="1:59" s="89" customFormat="1" ht="30.75" customHeight="1" thickBot="1" x14ac:dyDescent="0.25">
      <c r="A143" s="233"/>
      <c r="B143" s="233"/>
      <c r="C143" s="445"/>
      <c r="D143" s="445"/>
      <c r="E143" s="445"/>
      <c r="F143" s="445"/>
      <c r="G143" s="445"/>
      <c r="H143" s="445"/>
      <c r="I143" s="445"/>
      <c r="J143" s="445"/>
      <c r="K143" s="445"/>
      <c r="L143" s="445"/>
      <c r="M143" s="445"/>
      <c r="N143" s="445"/>
      <c r="O143" s="445"/>
      <c r="P143" s="445"/>
      <c r="Q143" s="445"/>
      <c r="R143" s="445"/>
      <c r="S143" s="445"/>
      <c r="T143" s="445"/>
      <c r="U143" s="379"/>
      <c r="V143" s="379"/>
      <c r="W143" s="379"/>
      <c r="X143" s="379"/>
      <c r="Y143" s="379"/>
      <c r="Z143" s="379"/>
      <c r="AA143" s="379"/>
      <c r="AB143" s="379"/>
      <c r="AC143" s="379"/>
      <c r="AD143" s="379"/>
      <c r="AE143" s="379"/>
      <c r="AF143" s="379"/>
      <c r="AG143" s="379"/>
      <c r="AH143" s="379"/>
      <c r="AI143" s="379"/>
      <c r="AJ143" s="379"/>
      <c r="AK143" s="379"/>
      <c r="AL143" s="379"/>
      <c r="AM143" s="379"/>
      <c r="AN143" s="379"/>
      <c r="AO143" s="379"/>
      <c r="AP143" s="379"/>
      <c r="AQ143" s="379"/>
      <c r="AR143" s="379"/>
      <c r="AS143" s="379"/>
      <c r="AT143" s="379"/>
      <c r="AU143" s="379"/>
      <c r="AV143" s="379"/>
      <c r="AW143" s="379"/>
      <c r="AX143" s="379"/>
      <c r="AY143" s="379"/>
      <c r="AZ143" s="379"/>
      <c r="BA143" s="379"/>
      <c r="BB143" s="379"/>
      <c r="BC143" s="379"/>
      <c r="BD143" s="379"/>
      <c r="BE143" s="379"/>
      <c r="BF143" s="379"/>
    </row>
    <row r="144" spans="1:59" s="89" customFormat="1" ht="15.95" customHeight="1" x14ac:dyDescent="0.2">
      <c r="A144" s="238"/>
      <c r="B144" s="230"/>
      <c r="C144" s="257"/>
      <c r="D144" s="258"/>
      <c r="E144" s="258"/>
      <c r="F144" s="258"/>
      <c r="G144" s="258"/>
      <c r="H144" s="258"/>
      <c r="I144" s="258"/>
      <c r="J144" s="258"/>
      <c r="K144" s="258"/>
      <c r="L144" s="258"/>
      <c r="M144" s="258"/>
      <c r="N144" s="258"/>
      <c r="O144" s="258"/>
      <c r="P144" s="258"/>
      <c r="Q144" s="258"/>
      <c r="R144" s="258"/>
      <c r="S144" s="258"/>
      <c r="T144" s="259"/>
      <c r="U144" s="260">
        <f>AA144+AS144</f>
        <v>25</v>
      </c>
      <c r="V144" s="261"/>
      <c r="W144" s="262"/>
      <c r="X144" s="263">
        <f>U144/U149</f>
        <v>1.6393442622950821E-2</v>
      </c>
      <c r="Y144" s="263"/>
      <c r="Z144" s="263"/>
      <c r="AA144" s="260">
        <f>AD144+AG144</f>
        <v>10</v>
      </c>
      <c r="AB144" s="261"/>
      <c r="AC144" s="262"/>
      <c r="AD144" s="260"/>
      <c r="AE144" s="261"/>
      <c r="AF144" s="262"/>
      <c r="AG144" s="260">
        <v>10</v>
      </c>
      <c r="AH144" s="261"/>
      <c r="AI144" s="262"/>
      <c r="AJ144" s="260"/>
      <c r="AK144" s="261"/>
      <c r="AL144" s="262"/>
      <c r="AM144" s="260"/>
      <c r="AN144" s="261"/>
      <c r="AO144" s="262"/>
      <c r="AP144" s="260"/>
      <c r="AQ144" s="261"/>
      <c r="AR144" s="262"/>
      <c r="AS144" s="260">
        <f>AA144*1.5</f>
        <v>15</v>
      </c>
      <c r="AT144" s="261"/>
      <c r="AU144" s="261"/>
      <c r="AV144" s="264">
        <v>0.5</v>
      </c>
      <c r="AW144" s="261"/>
      <c r="AX144" s="261"/>
      <c r="AY144" s="262"/>
      <c r="AZ144" s="260">
        <v>0.5</v>
      </c>
      <c r="BA144" s="261"/>
      <c r="BB144" s="261"/>
      <c r="BC144" s="265"/>
      <c r="BD144" s="266">
        <v>1</v>
      </c>
      <c r="BE144" s="266"/>
      <c r="BF144" s="267"/>
    </row>
    <row r="145" spans="1:59" s="89" customFormat="1" ht="15.95" customHeight="1" x14ac:dyDescent="0.2">
      <c r="A145" s="221"/>
      <c r="B145" s="227"/>
      <c r="C145" s="282"/>
      <c r="D145" s="283"/>
      <c r="E145" s="283"/>
      <c r="F145" s="283"/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4"/>
      <c r="U145" s="240">
        <f>AA145+AS145</f>
        <v>25</v>
      </c>
      <c r="V145" s="327"/>
      <c r="W145" s="328"/>
      <c r="X145" s="285">
        <f>U145/U149</f>
        <v>1.6393442622950821E-2</v>
      </c>
      <c r="Y145" s="285"/>
      <c r="Z145" s="285"/>
      <c r="AA145" s="240">
        <f>AD145+AG145</f>
        <v>10</v>
      </c>
      <c r="AB145" s="327"/>
      <c r="AC145" s="328"/>
      <c r="AD145" s="240">
        <v>5</v>
      </c>
      <c r="AE145" s="327"/>
      <c r="AF145" s="328"/>
      <c r="AG145" s="240">
        <v>5</v>
      </c>
      <c r="AH145" s="327"/>
      <c r="AI145" s="328"/>
      <c r="AJ145" s="240"/>
      <c r="AK145" s="327"/>
      <c r="AL145" s="328"/>
      <c r="AM145" s="240"/>
      <c r="AN145" s="327"/>
      <c r="AO145" s="328"/>
      <c r="AP145" s="240"/>
      <c r="AQ145" s="327"/>
      <c r="AR145" s="328"/>
      <c r="AS145" s="240">
        <f>AA145*1.5</f>
        <v>15</v>
      </c>
      <c r="AT145" s="327"/>
      <c r="AU145" s="327"/>
      <c r="AV145" s="395">
        <v>0.5</v>
      </c>
      <c r="AW145" s="327"/>
      <c r="AX145" s="327"/>
      <c r="AY145" s="328"/>
      <c r="AZ145" s="240">
        <v>0.5</v>
      </c>
      <c r="BA145" s="327"/>
      <c r="BB145" s="327"/>
      <c r="BC145" s="375"/>
      <c r="BD145" s="325">
        <v>1</v>
      </c>
      <c r="BE145" s="325"/>
      <c r="BF145" s="326"/>
    </row>
    <row r="146" spans="1:59" s="8" customFormat="1" ht="15.95" customHeight="1" x14ac:dyDescent="0.25">
      <c r="A146" s="221"/>
      <c r="B146" s="227"/>
      <c r="C146" s="282"/>
      <c r="D146" s="283"/>
      <c r="E146" s="283"/>
      <c r="F146" s="283"/>
      <c r="G146" s="283"/>
      <c r="H146" s="283"/>
      <c r="I146" s="283"/>
      <c r="J146" s="283"/>
      <c r="K146" s="283"/>
      <c r="L146" s="283"/>
      <c r="M146" s="283"/>
      <c r="N146" s="283"/>
      <c r="O146" s="283"/>
      <c r="P146" s="283"/>
      <c r="Q146" s="283"/>
      <c r="R146" s="283"/>
      <c r="S146" s="283"/>
      <c r="T146" s="284"/>
      <c r="U146" s="240">
        <f>AA146+AS146</f>
        <v>25</v>
      </c>
      <c r="V146" s="327"/>
      <c r="W146" s="328"/>
      <c r="X146" s="285">
        <f>U146/U149</f>
        <v>1.6393442622950821E-2</v>
      </c>
      <c r="Y146" s="285"/>
      <c r="Z146" s="285"/>
      <c r="AA146" s="240">
        <f>AD146+AG146</f>
        <v>10</v>
      </c>
      <c r="AB146" s="327"/>
      <c r="AC146" s="328"/>
      <c r="AD146" s="239"/>
      <c r="AE146" s="239"/>
      <c r="AF146" s="239"/>
      <c r="AG146" s="239">
        <v>10</v>
      </c>
      <c r="AH146" s="239"/>
      <c r="AI146" s="239"/>
      <c r="AJ146" s="239"/>
      <c r="AK146" s="239"/>
      <c r="AL146" s="239"/>
      <c r="AM146" s="239"/>
      <c r="AN146" s="239"/>
      <c r="AO146" s="239"/>
      <c r="AP146" s="239"/>
      <c r="AQ146" s="239"/>
      <c r="AR146" s="239"/>
      <c r="AS146" s="240">
        <f>AA146*1.5</f>
        <v>15</v>
      </c>
      <c r="AT146" s="327"/>
      <c r="AU146" s="327"/>
      <c r="AV146" s="241">
        <v>0.5</v>
      </c>
      <c r="AW146" s="239"/>
      <c r="AX146" s="239"/>
      <c r="AY146" s="239"/>
      <c r="AZ146" s="239">
        <v>0.5</v>
      </c>
      <c r="BA146" s="239"/>
      <c r="BB146" s="239"/>
      <c r="BC146" s="242"/>
      <c r="BD146" s="243">
        <v>1</v>
      </c>
      <c r="BE146" s="244"/>
      <c r="BF146" s="245"/>
      <c r="BG146" s="89"/>
    </row>
    <row r="147" spans="1:59" s="8" customFormat="1" ht="15.95" customHeight="1" x14ac:dyDescent="0.25">
      <c r="A147" s="237"/>
      <c r="B147" s="227"/>
      <c r="C147" s="282"/>
      <c r="D147" s="283"/>
      <c r="E147" s="283"/>
      <c r="F147" s="283"/>
      <c r="G147" s="283"/>
      <c r="H147" s="283"/>
      <c r="I147" s="283"/>
      <c r="J147" s="283"/>
      <c r="K147" s="283"/>
      <c r="L147" s="283"/>
      <c r="M147" s="283"/>
      <c r="N147" s="283"/>
      <c r="O147" s="283"/>
      <c r="P147" s="283"/>
      <c r="Q147" s="283"/>
      <c r="R147" s="283"/>
      <c r="S147" s="283"/>
      <c r="T147" s="284"/>
      <c r="U147" s="239">
        <f>AA147+AS147</f>
        <v>25</v>
      </c>
      <c r="V147" s="239"/>
      <c r="W147" s="239"/>
      <c r="X147" s="285">
        <f>U147/U149</f>
        <v>1.6393442622950821E-2</v>
      </c>
      <c r="Y147" s="285"/>
      <c r="Z147" s="285"/>
      <c r="AA147" s="239">
        <f>AD147+AG147</f>
        <v>10</v>
      </c>
      <c r="AB147" s="239"/>
      <c r="AC147" s="239"/>
      <c r="AD147" s="239"/>
      <c r="AE147" s="239"/>
      <c r="AF147" s="239"/>
      <c r="AG147" s="239">
        <v>10</v>
      </c>
      <c r="AH147" s="239"/>
      <c r="AI147" s="239"/>
      <c r="AJ147" s="239"/>
      <c r="AK147" s="239"/>
      <c r="AL147" s="239"/>
      <c r="AM147" s="239"/>
      <c r="AN147" s="239"/>
      <c r="AO147" s="239"/>
      <c r="AP147" s="239"/>
      <c r="AQ147" s="239"/>
      <c r="AR147" s="239"/>
      <c r="AS147" s="239">
        <f>AA147*1.5</f>
        <v>15</v>
      </c>
      <c r="AT147" s="239"/>
      <c r="AU147" s="240"/>
      <c r="AV147" s="241">
        <v>0.5</v>
      </c>
      <c r="AW147" s="239"/>
      <c r="AX147" s="239"/>
      <c r="AY147" s="239"/>
      <c r="AZ147" s="239">
        <v>0.5</v>
      </c>
      <c r="BA147" s="239"/>
      <c r="BB147" s="239"/>
      <c r="BC147" s="242"/>
      <c r="BD147" s="243">
        <f>AV147+AZ147</f>
        <v>1</v>
      </c>
      <c r="BE147" s="244"/>
      <c r="BF147" s="245"/>
      <c r="BG147" s="89"/>
    </row>
    <row r="148" spans="1:59" s="8" customFormat="1" ht="15.95" customHeight="1" thickBot="1" x14ac:dyDescent="0.3">
      <c r="A148" s="179"/>
      <c r="B148" s="180"/>
      <c r="C148" s="424"/>
      <c r="D148" s="273"/>
      <c r="E148" s="273"/>
      <c r="F148" s="273"/>
      <c r="G148" s="273"/>
      <c r="H148" s="273"/>
      <c r="I148" s="273"/>
      <c r="J148" s="273"/>
      <c r="K148" s="273"/>
      <c r="L148" s="273"/>
      <c r="M148" s="273"/>
      <c r="N148" s="273"/>
      <c r="O148" s="273"/>
      <c r="P148" s="273"/>
      <c r="Q148" s="273"/>
      <c r="R148" s="273"/>
      <c r="S148" s="273"/>
      <c r="T148" s="273"/>
      <c r="U148" s="244">
        <f>AA148+AS148</f>
        <v>25</v>
      </c>
      <c r="V148" s="244"/>
      <c r="W148" s="244"/>
      <c r="X148" s="425">
        <f>U148/U149</f>
        <v>1.6393442622950821E-2</v>
      </c>
      <c r="Y148" s="425"/>
      <c r="Z148" s="425"/>
      <c r="AA148" s="244">
        <f>AD148+AG148</f>
        <v>10</v>
      </c>
      <c r="AB148" s="244"/>
      <c r="AC148" s="244"/>
      <c r="AD148" s="275">
        <v>5</v>
      </c>
      <c r="AE148" s="413"/>
      <c r="AF148" s="414"/>
      <c r="AG148" s="275">
        <v>5</v>
      </c>
      <c r="AH148" s="413"/>
      <c r="AI148" s="414"/>
      <c r="AJ148" s="275"/>
      <c r="AK148" s="413"/>
      <c r="AL148" s="414"/>
      <c r="AM148" s="275"/>
      <c r="AN148" s="413"/>
      <c r="AO148" s="414"/>
      <c r="AP148" s="275"/>
      <c r="AQ148" s="413"/>
      <c r="AR148" s="414"/>
      <c r="AS148" s="275">
        <v>15</v>
      </c>
      <c r="AT148" s="413"/>
      <c r="AU148" s="413"/>
      <c r="AV148" s="394">
        <v>0.5</v>
      </c>
      <c r="AW148" s="273"/>
      <c r="AX148" s="273"/>
      <c r="AY148" s="273"/>
      <c r="AZ148" s="273">
        <v>0.5</v>
      </c>
      <c r="BA148" s="273"/>
      <c r="BB148" s="273"/>
      <c r="BC148" s="443"/>
      <c r="BD148" s="413">
        <v>1</v>
      </c>
      <c r="BE148" s="413"/>
      <c r="BF148" s="444"/>
      <c r="BG148" s="89"/>
    </row>
    <row r="149" spans="1:59" s="56" customFormat="1" ht="15.95" customHeight="1" thickBot="1" x14ac:dyDescent="0.3">
      <c r="A149" s="87"/>
      <c r="B149" s="185"/>
      <c r="C149" s="246"/>
      <c r="D149" s="247"/>
      <c r="E149" s="247"/>
      <c r="F149" s="247"/>
      <c r="G149" s="247"/>
      <c r="H149" s="247"/>
      <c r="I149" s="247"/>
      <c r="J149" s="247"/>
      <c r="K149" s="247"/>
      <c r="L149" s="247"/>
      <c r="M149" s="247"/>
      <c r="N149" s="247"/>
      <c r="O149" s="247"/>
      <c r="P149" s="247"/>
      <c r="Q149" s="247"/>
      <c r="R149" s="247"/>
      <c r="S149" s="247"/>
      <c r="T149" s="247"/>
      <c r="U149" s="247">
        <f>U130+U148</f>
        <v>1525</v>
      </c>
      <c r="V149" s="247"/>
      <c r="W149" s="247"/>
      <c r="X149" s="248">
        <f>X130+X148</f>
        <v>1.0163934426229508</v>
      </c>
      <c r="Y149" s="248"/>
      <c r="Z149" s="248"/>
      <c r="AA149" s="247">
        <f>AA130+AA148</f>
        <v>610</v>
      </c>
      <c r="AB149" s="247"/>
      <c r="AC149" s="247"/>
      <c r="AD149" s="247">
        <f>AD130+AD148</f>
        <v>205</v>
      </c>
      <c r="AE149" s="247"/>
      <c r="AF149" s="247"/>
      <c r="AG149" s="247">
        <f>AG130+AG148</f>
        <v>5</v>
      </c>
      <c r="AH149" s="247"/>
      <c r="AI149" s="247"/>
      <c r="AJ149" s="247">
        <f>AJ130+AJ148</f>
        <v>0</v>
      </c>
      <c r="AK149" s="247"/>
      <c r="AL149" s="247"/>
      <c r="AM149" s="247">
        <f>AM130+AM148</f>
        <v>350</v>
      </c>
      <c r="AN149" s="247"/>
      <c r="AO149" s="247"/>
      <c r="AP149" s="247">
        <f>AP130+AP148</f>
        <v>50</v>
      </c>
      <c r="AQ149" s="247"/>
      <c r="AR149" s="247"/>
      <c r="AS149" s="247">
        <f>AS130+AS148</f>
        <v>915</v>
      </c>
      <c r="AT149" s="247"/>
      <c r="AU149" s="247"/>
      <c r="AV149" s="249">
        <v>30.5</v>
      </c>
      <c r="AW149" s="250"/>
      <c r="AX149" s="250"/>
      <c r="AY149" s="251"/>
      <c r="AZ149" s="249">
        <v>30.5</v>
      </c>
      <c r="BA149" s="250"/>
      <c r="BB149" s="250"/>
      <c r="BC149" s="251"/>
      <c r="BD149" s="252">
        <f>AV149+AZ149</f>
        <v>61</v>
      </c>
      <c r="BE149" s="253"/>
      <c r="BF149" s="254"/>
      <c r="BG149" s="89"/>
    </row>
    <row r="150" spans="1:59" s="49" customFormat="1" ht="15.95" customHeight="1" x14ac:dyDescent="0.25">
      <c r="A150" s="89"/>
      <c r="B150" s="89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14"/>
      <c r="V150" s="18"/>
      <c r="W150" s="18"/>
      <c r="X150" s="18"/>
      <c r="Y150" s="18"/>
      <c r="Z150" s="14"/>
      <c r="AA150" s="18"/>
      <c r="AB150" s="18"/>
      <c r="AC150" s="14"/>
      <c r="AD150" s="14"/>
      <c r="AE150" s="14"/>
      <c r="AF150" s="14"/>
      <c r="AG150" s="14"/>
      <c r="AH150" s="26"/>
      <c r="AI150" s="186"/>
      <c r="AJ150" s="186"/>
      <c r="AK150" s="24"/>
      <c r="AL150" s="26"/>
      <c r="AM150" s="26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"/>
    </row>
    <row r="151" spans="1:59" s="49" customFormat="1" ht="15.95" customHeight="1" x14ac:dyDescent="0.25">
      <c r="A151" s="89"/>
      <c r="B151" s="89"/>
      <c r="C151" s="530"/>
      <c r="D151" s="530"/>
      <c r="E151" s="530"/>
      <c r="F151" s="530"/>
      <c r="G151" s="530"/>
      <c r="H151" s="530"/>
      <c r="I151" s="530"/>
      <c r="J151" s="530"/>
      <c r="K151" s="530"/>
      <c r="L151" s="530"/>
      <c r="M151" s="530"/>
      <c r="N151" s="530"/>
      <c r="O151" s="530"/>
      <c r="P151" s="530"/>
      <c r="Q151" s="530"/>
      <c r="R151" s="530"/>
      <c r="S151" s="530"/>
      <c r="T151" s="530"/>
      <c r="U151" s="530"/>
      <c r="V151" s="530"/>
      <c r="W151" s="530"/>
      <c r="X151" s="530"/>
      <c r="Y151" s="530"/>
      <c r="Z151" s="530"/>
      <c r="AA151" s="530"/>
      <c r="AB151" s="530"/>
      <c r="AC151" s="530"/>
      <c r="AD151" s="530"/>
      <c r="AE151" s="530"/>
      <c r="AF151" s="530"/>
      <c r="AG151" s="530"/>
      <c r="AH151" s="530"/>
      <c r="AI151" s="530"/>
      <c r="AJ151" s="530"/>
      <c r="AK151" s="530"/>
      <c r="AL151" s="530"/>
      <c r="AM151" s="530"/>
      <c r="AN151" s="530"/>
      <c r="AO151" s="530"/>
      <c r="AP151" s="530"/>
      <c r="AQ151" s="530"/>
      <c r="AR151" s="530"/>
      <c r="AS151" s="530"/>
      <c r="AT151" s="530"/>
      <c r="AU151" s="530"/>
      <c r="AV151" s="530"/>
      <c r="AW151" s="530"/>
      <c r="AX151" s="530"/>
      <c r="AY151" s="530"/>
      <c r="AZ151" s="530"/>
      <c r="BA151" s="530"/>
      <c r="BB151" s="530"/>
      <c r="BC151" s="530"/>
      <c r="BD151" s="530"/>
      <c r="BE151" s="530"/>
      <c r="BF151" s="530"/>
      <c r="BG151" s="1"/>
    </row>
    <row r="152" spans="1:59" ht="15.95" customHeight="1" x14ac:dyDescent="0.2">
      <c r="A152" s="89"/>
      <c r="B152" s="89"/>
      <c r="C152" s="531"/>
      <c r="D152" s="531"/>
      <c r="E152" s="531"/>
      <c r="F152" s="531"/>
      <c r="G152" s="531"/>
      <c r="H152" s="531"/>
      <c r="I152" s="531"/>
      <c r="J152" s="531"/>
      <c r="K152" s="531"/>
      <c r="L152" s="531"/>
      <c r="M152" s="531"/>
      <c r="N152" s="531"/>
      <c r="O152" s="531"/>
      <c r="P152" s="531"/>
      <c r="Q152" s="531"/>
      <c r="R152" s="531"/>
      <c r="S152" s="531"/>
      <c r="T152" s="531"/>
      <c r="U152" s="531"/>
      <c r="V152" s="531"/>
      <c r="W152" s="531"/>
      <c r="X152" s="531"/>
      <c r="Y152" s="531"/>
      <c r="Z152" s="531"/>
      <c r="AA152" s="531"/>
      <c r="AB152" s="531"/>
      <c r="AC152" s="531"/>
      <c r="AD152" s="531"/>
      <c r="AE152" s="531"/>
      <c r="AF152" s="531"/>
      <c r="AG152" s="531"/>
      <c r="AH152" s="531"/>
      <c r="AI152" s="531"/>
      <c r="AJ152" s="531"/>
      <c r="AK152" s="531"/>
      <c r="AL152" s="531"/>
      <c r="AM152" s="531"/>
      <c r="AN152" s="531"/>
      <c r="AO152" s="531"/>
      <c r="AP152" s="531"/>
      <c r="AQ152" s="531"/>
      <c r="AR152" s="531"/>
      <c r="AS152" s="531"/>
      <c r="AT152" s="531"/>
      <c r="AU152" s="531"/>
      <c r="AV152" s="531"/>
      <c r="AW152" s="531"/>
      <c r="AX152" s="531"/>
      <c r="AY152" s="531"/>
      <c r="AZ152" s="531"/>
      <c r="BA152" s="531"/>
      <c r="BB152" s="531"/>
      <c r="BC152" s="531"/>
      <c r="BD152" s="531"/>
      <c r="BE152" s="531"/>
      <c r="BF152" s="531"/>
    </row>
    <row r="153" spans="1:59" ht="15.95" customHeight="1" x14ac:dyDescent="0.2">
      <c r="A153" s="89"/>
      <c r="B153" s="89"/>
      <c r="C153" s="532"/>
      <c r="D153" s="532"/>
      <c r="E153" s="532"/>
      <c r="F153" s="532"/>
      <c r="G153" s="532"/>
      <c r="H153" s="532"/>
      <c r="I153" s="532"/>
      <c r="J153" s="532"/>
      <c r="K153" s="532"/>
      <c r="L153" s="532"/>
      <c r="M153" s="532"/>
      <c r="N153" s="532"/>
      <c r="O153" s="532"/>
      <c r="P153" s="532"/>
      <c r="Q153" s="532"/>
      <c r="R153" s="532"/>
      <c r="S153" s="532"/>
      <c r="T153" s="532"/>
      <c r="U153" s="532"/>
      <c r="V153" s="532"/>
      <c r="W153" s="532"/>
      <c r="X153" s="532"/>
      <c r="Y153" s="532"/>
      <c r="Z153" s="532"/>
      <c r="AA153" s="532"/>
      <c r="AB153" s="532"/>
      <c r="AC153" s="532"/>
      <c r="AD153" s="532"/>
      <c r="AE153" s="532"/>
      <c r="AF153" s="532"/>
      <c r="AG153" s="532"/>
      <c r="AH153" s="532"/>
      <c r="AI153" s="532"/>
      <c r="AJ153" s="532"/>
      <c r="AK153" s="532"/>
      <c r="AL153" s="532"/>
      <c r="AM153" s="532"/>
      <c r="AN153" s="532"/>
      <c r="AO153" s="532"/>
      <c r="AP153" s="532"/>
      <c r="AQ153" s="532"/>
      <c r="AR153" s="532"/>
      <c r="AS153" s="532"/>
      <c r="AT153" s="532"/>
      <c r="AU153" s="532"/>
      <c r="AV153" s="532"/>
      <c r="AW153" s="532"/>
      <c r="AX153" s="532"/>
      <c r="AY153" s="532"/>
      <c r="AZ153" s="532"/>
      <c r="BA153" s="532"/>
      <c r="BB153" s="532"/>
      <c r="BC153" s="532"/>
      <c r="BD153" s="18"/>
      <c r="BE153" s="18"/>
      <c r="BF153" s="18"/>
    </row>
    <row r="154" spans="1:59" ht="33.75" customHeight="1" x14ac:dyDescent="0.2">
      <c r="A154" s="89"/>
      <c r="B154" s="89"/>
      <c r="C154" s="532"/>
      <c r="D154" s="533"/>
      <c r="E154" s="533"/>
      <c r="F154" s="533"/>
      <c r="G154" s="533"/>
      <c r="H154" s="533"/>
      <c r="I154" s="533"/>
      <c r="J154" s="533"/>
      <c r="K154" s="533"/>
      <c r="L154" s="533"/>
      <c r="M154" s="533"/>
      <c r="N154" s="533"/>
      <c r="O154" s="533"/>
      <c r="P154" s="533"/>
      <c r="Q154" s="533"/>
      <c r="R154" s="533"/>
      <c r="S154" s="533"/>
      <c r="T154" s="533"/>
      <c r="U154" s="533"/>
      <c r="V154" s="533"/>
      <c r="W154" s="533"/>
      <c r="X154" s="533"/>
      <c r="Y154" s="533"/>
      <c r="Z154" s="533"/>
      <c r="AA154" s="533"/>
      <c r="AB154" s="533"/>
      <c r="AC154" s="533"/>
      <c r="AD154" s="533"/>
      <c r="AE154" s="533"/>
      <c r="AF154" s="533"/>
      <c r="AG154" s="533"/>
      <c r="AH154" s="533"/>
      <c r="AI154" s="533"/>
      <c r="AJ154" s="533"/>
      <c r="AK154" s="533"/>
      <c r="AL154" s="533"/>
      <c r="AM154" s="533"/>
      <c r="AN154" s="533"/>
      <c r="AO154" s="533"/>
      <c r="AP154" s="533"/>
      <c r="AQ154" s="533"/>
      <c r="AR154" s="533"/>
      <c r="AS154" s="533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"/>
      <c r="BE154" s="18"/>
      <c r="BF154" s="18"/>
    </row>
    <row r="155" spans="1:59" ht="14.25" customHeight="1" x14ac:dyDescent="0.2">
      <c r="A155" s="89"/>
      <c r="B155" s="89"/>
      <c r="C155" s="534"/>
      <c r="D155" s="534"/>
      <c r="E155" s="534"/>
      <c r="F155" s="534"/>
      <c r="G155" s="534"/>
      <c r="H155" s="534"/>
      <c r="I155" s="534"/>
      <c r="J155" s="534"/>
      <c r="K155" s="534"/>
      <c r="L155" s="534"/>
      <c r="M155" s="534"/>
      <c r="N155" s="534"/>
      <c r="O155" s="534"/>
      <c r="P155" s="534"/>
      <c r="Q155" s="534"/>
      <c r="R155" s="534"/>
      <c r="S155" s="534"/>
      <c r="T155" s="534"/>
      <c r="U155" s="534"/>
      <c r="V155" s="534"/>
      <c r="W155" s="534"/>
      <c r="X155" s="534"/>
      <c r="Y155" s="534"/>
      <c r="Z155" s="534"/>
      <c r="AA155" s="534"/>
      <c r="AB155" s="534"/>
      <c r="AC155" s="534"/>
      <c r="AD155" s="534"/>
      <c r="AE155" s="534"/>
      <c r="AF155" s="534"/>
      <c r="AG155" s="534"/>
      <c r="AH155" s="534"/>
      <c r="AI155" s="534"/>
      <c r="AJ155" s="534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</row>
    <row r="156" spans="1:59" s="89" customFormat="1" ht="19.5" customHeight="1" x14ac:dyDescent="0.2"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"/>
    </row>
    <row r="157" spans="1:59" ht="20.25" customHeight="1" x14ac:dyDescent="0.2">
      <c r="A157" s="89"/>
      <c r="B157" s="89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</row>
    <row r="158" spans="1:59" ht="20.25" customHeight="1" x14ac:dyDescent="0.2">
      <c r="A158" s="89"/>
      <c r="B158" s="89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</row>
    <row r="159" spans="1:59" s="89" customFormat="1" ht="20.25" customHeight="1" x14ac:dyDescent="0.2"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"/>
    </row>
    <row r="160" spans="1:59" ht="20.25" customHeight="1" x14ac:dyDescent="0.2">
      <c r="C160" s="18"/>
      <c r="D160" s="18"/>
      <c r="E160" s="18"/>
      <c r="F160" s="18"/>
      <c r="G160" s="18"/>
      <c r="H160" s="18"/>
      <c r="I160" s="18"/>
      <c r="J160" s="18"/>
      <c r="K160" s="4"/>
      <c r="L160" s="4"/>
      <c r="M160" s="4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</row>
    <row r="161" spans="1:58" ht="20.25" customHeight="1" x14ac:dyDescent="0.2">
      <c r="C161" s="18"/>
      <c r="D161" s="18"/>
      <c r="E161" s="18"/>
      <c r="F161" s="18"/>
      <c r="G161" s="18"/>
      <c r="H161" s="18"/>
      <c r="I161" s="18"/>
      <c r="J161" s="18"/>
      <c r="K161" s="4"/>
      <c r="L161" s="4"/>
      <c r="M161" s="4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</row>
    <row r="162" spans="1:58" ht="20.25" customHeight="1" x14ac:dyDescent="0.2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</row>
    <row r="163" spans="1:58" ht="15.95" customHeight="1" x14ac:dyDescent="0.2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</row>
    <row r="164" spans="1:58" ht="15.95" customHeight="1" x14ac:dyDescent="0.2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</row>
    <row r="165" spans="1:58" ht="15.95" customHeight="1" x14ac:dyDescent="0.2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</row>
    <row r="166" spans="1:58" ht="22.5" customHeight="1" x14ac:dyDescent="0.35">
      <c r="D166" s="188"/>
      <c r="E166" s="188"/>
      <c r="F166" s="188"/>
      <c r="G166" s="188"/>
      <c r="H166" s="189"/>
      <c r="I166" s="189"/>
      <c r="J166" s="189"/>
      <c r="K166" s="189"/>
      <c r="L166" s="189"/>
      <c r="M166" s="189"/>
      <c r="N166" s="189"/>
      <c r="O166" s="189"/>
      <c r="P166" s="189"/>
      <c r="Q166" s="189"/>
      <c r="R166" s="189"/>
      <c r="S166" s="189"/>
      <c r="T166" s="189"/>
      <c r="U166" s="128"/>
      <c r="V166" s="128"/>
      <c r="W166" s="128"/>
      <c r="X166" s="128"/>
      <c r="Y166" s="128"/>
      <c r="Z166" s="128"/>
      <c r="AA166" s="128"/>
      <c r="AB166" s="128"/>
      <c r="AC166" s="128"/>
      <c r="AD166" s="128"/>
      <c r="AE166" s="128"/>
      <c r="AF166" s="128"/>
      <c r="AG166" s="128"/>
      <c r="AH166" s="128"/>
      <c r="AI166" s="128"/>
      <c r="AJ166" s="128"/>
      <c r="AK166" s="128"/>
      <c r="AL166" s="128"/>
      <c r="AM166" s="128"/>
      <c r="AN166" s="128"/>
      <c r="AO166" s="128"/>
      <c r="AP166" s="128"/>
      <c r="AQ166" s="128"/>
      <c r="AR166" s="128"/>
      <c r="AS166" s="128"/>
      <c r="AT166" s="128"/>
      <c r="AU166" s="126"/>
      <c r="AV166" s="126"/>
    </row>
    <row r="167" spans="1:58" ht="22.5" customHeight="1" x14ac:dyDescent="0.35"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89"/>
      <c r="S167" s="189"/>
      <c r="T167" s="189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6"/>
      <c r="AV167" s="126"/>
    </row>
    <row r="168" spans="1:58" ht="22.5" customHeight="1" x14ac:dyDescent="0.35"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89"/>
      <c r="S168" s="189"/>
      <c r="T168" s="189"/>
      <c r="U168" s="128"/>
      <c r="V168" s="128"/>
      <c r="W168" s="128"/>
      <c r="X168" s="128"/>
      <c r="Y168" s="128"/>
      <c r="Z168" s="12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6"/>
      <c r="AV168" s="126"/>
    </row>
    <row r="169" spans="1:58" ht="22.5" customHeight="1" x14ac:dyDescent="0.35">
      <c r="D169" s="189"/>
      <c r="E169" s="189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28"/>
      <c r="AF169" s="128"/>
      <c r="AG169" s="128"/>
      <c r="AH169" s="128"/>
      <c r="AI169" s="128"/>
      <c r="AJ169" s="128"/>
      <c r="AK169" s="128"/>
      <c r="AL169" s="128"/>
      <c r="AM169" s="128"/>
      <c r="AN169" s="128"/>
      <c r="AO169" s="128"/>
      <c r="AP169" s="128"/>
      <c r="AQ169" s="128"/>
      <c r="AR169" s="128"/>
      <c r="AS169" s="128"/>
      <c r="AT169" s="128"/>
      <c r="AU169" s="126"/>
      <c r="AV169" s="126"/>
    </row>
    <row r="170" spans="1:58" ht="22.5" customHeight="1" x14ac:dyDescent="0.35">
      <c r="D170" s="188"/>
      <c r="E170" s="188"/>
      <c r="F170" s="188"/>
      <c r="G170" s="188"/>
      <c r="H170" s="188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28"/>
      <c r="V170" s="128"/>
      <c r="W170" s="128"/>
      <c r="X170" s="128"/>
      <c r="Y170" s="128"/>
      <c r="Z170" s="128"/>
      <c r="AA170" s="128"/>
      <c r="AB170" s="128"/>
      <c r="AC170" s="128"/>
      <c r="AD170" s="128"/>
      <c r="AE170" s="128"/>
      <c r="AF170" s="128"/>
      <c r="AG170" s="128"/>
      <c r="AH170" s="128"/>
      <c r="AI170" s="128"/>
      <c r="AJ170" s="128"/>
      <c r="AK170" s="128"/>
      <c r="AL170" s="128"/>
      <c r="AM170" s="128"/>
      <c r="AN170" s="128"/>
      <c r="AO170" s="128"/>
      <c r="AP170" s="128"/>
      <c r="AQ170" s="128"/>
      <c r="AR170" s="128"/>
      <c r="AS170" s="128"/>
      <c r="AT170" s="128"/>
      <c r="AU170" s="126"/>
      <c r="AV170" s="126"/>
    </row>
    <row r="171" spans="1:58" ht="22.5" customHeight="1" x14ac:dyDescent="0.35"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89"/>
      <c r="Q171" s="189"/>
      <c r="R171" s="189"/>
      <c r="S171" s="189"/>
      <c r="T171" s="189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28"/>
      <c r="AF171" s="128"/>
      <c r="AG171" s="128"/>
      <c r="AH171" s="128"/>
      <c r="AI171" s="128"/>
      <c r="AJ171" s="128"/>
      <c r="AK171" s="128"/>
      <c r="AL171" s="128"/>
      <c r="AM171" s="128"/>
      <c r="AN171" s="128"/>
      <c r="AO171" s="128"/>
      <c r="AP171" s="128"/>
      <c r="AQ171" s="128"/>
      <c r="AR171" s="128"/>
      <c r="AS171" s="128"/>
      <c r="AT171" s="128"/>
      <c r="AU171" s="126"/>
      <c r="AV171" s="126"/>
    </row>
    <row r="172" spans="1:58" ht="22.5" customHeight="1" x14ac:dyDescent="0.35"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  <c r="P172" s="189"/>
      <c r="Q172" s="189"/>
      <c r="R172" s="189"/>
      <c r="S172" s="189"/>
      <c r="T172" s="189"/>
      <c r="U172" s="128"/>
      <c r="V172" s="128"/>
      <c r="W172" s="128"/>
      <c r="X172" s="128"/>
      <c r="Y172" s="128"/>
      <c r="Z172" s="128"/>
      <c r="AA172" s="128"/>
      <c r="AB172" s="128"/>
      <c r="AC172" s="128"/>
      <c r="AD172" s="128"/>
      <c r="AE172" s="128"/>
      <c r="AF172" s="128"/>
      <c r="AG172" s="128"/>
      <c r="AH172" s="128"/>
      <c r="AI172" s="128"/>
      <c r="AJ172" s="128"/>
      <c r="AK172" s="128"/>
      <c r="AL172" s="128"/>
      <c r="AM172" s="128"/>
      <c r="AN172" s="128"/>
      <c r="AO172" s="128"/>
      <c r="AP172" s="128"/>
      <c r="AQ172" s="128"/>
      <c r="AR172" s="128"/>
      <c r="AS172" s="128"/>
      <c r="AT172" s="128"/>
      <c r="AU172" s="126"/>
      <c r="AV172" s="126"/>
    </row>
    <row r="173" spans="1:58" ht="22.5" customHeight="1" x14ac:dyDescent="0.35">
      <c r="A173" s="89"/>
      <c r="B173" s="89"/>
      <c r="C173" s="89"/>
      <c r="D173" s="127"/>
      <c r="E173" s="127"/>
      <c r="F173" s="127"/>
      <c r="G173" s="127"/>
      <c r="H173" s="190"/>
      <c r="I173" s="190"/>
      <c r="J173" s="191"/>
      <c r="K173" s="127"/>
      <c r="L173" s="127"/>
      <c r="M173" s="127"/>
      <c r="N173" s="127"/>
      <c r="O173" s="127"/>
      <c r="P173" s="127"/>
      <c r="Q173" s="127"/>
      <c r="R173" s="127"/>
      <c r="S173" s="127"/>
      <c r="T173" s="127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</row>
    <row r="174" spans="1:58" ht="33.75" customHeight="1" x14ac:dyDescent="0.2">
      <c r="A174" s="89"/>
      <c r="B174" s="89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</row>
    <row r="175" spans="1:58" ht="15.95" customHeight="1" x14ac:dyDescent="0.2">
      <c r="A175" s="89"/>
      <c r="B175" s="89"/>
      <c r="C175" s="89"/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89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</row>
    <row r="176" spans="1:58" ht="15.95" customHeight="1" x14ac:dyDescent="0.2">
      <c r="A176" s="89"/>
      <c r="B176" s="89"/>
      <c r="C176" s="89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89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</row>
    <row r="177" spans="1:58" ht="15.95" customHeight="1" x14ac:dyDescent="0.2">
      <c r="A177" s="89"/>
      <c r="B177" s="89"/>
      <c r="C177" s="89"/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</row>
    <row r="178" spans="1:58" ht="15.95" customHeight="1" x14ac:dyDescent="0.2">
      <c r="A178" s="89"/>
      <c r="B178" s="89"/>
      <c r="C178" s="89"/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</row>
    <row r="179" spans="1:58" ht="15.95" customHeight="1" x14ac:dyDescent="0.2"/>
    <row r="180" spans="1:58" ht="15.95" customHeight="1" x14ac:dyDescent="0.2"/>
    <row r="181" spans="1:58" ht="15.95" customHeight="1" x14ac:dyDescent="0.2"/>
    <row r="182" spans="1:58" ht="15.95" customHeight="1" x14ac:dyDescent="0.2"/>
    <row r="183" spans="1:58" ht="15.95" customHeight="1" x14ac:dyDescent="0.2"/>
    <row r="184" spans="1:58" ht="15.95" customHeight="1" x14ac:dyDescent="0.2"/>
    <row r="185" spans="1:58" ht="18.75" customHeight="1" x14ac:dyDescent="0.2"/>
    <row r="186" spans="1:58" ht="15.95" customHeight="1" x14ac:dyDescent="0.2"/>
    <row r="187" spans="1:58" ht="15.95" customHeight="1" x14ac:dyDescent="0.2"/>
    <row r="188" spans="1:58" ht="30" customHeight="1" x14ac:dyDescent="0.2"/>
    <row r="189" spans="1:58" ht="15.95" customHeight="1" x14ac:dyDescent="0.2"/>
    <row r="190" spans="1:58" ht="15.95" customHeight="1" x14ac:dyDescent="0.2"/>
    <row r="191" spans="1:58" ht="15.95" customHeight="1" x14ac:dyDescent="0.2"/>
    <row r="192" spans="1:58" ht="15.95" customHeight="1" x14ac:dyDescent="0.2"/>
    <row r="193" ht="15.95" customHeight="1" x14ac:dyDescent="0.2"/>
    <row r="194" ht="18" customHeight="1" x14ac:dyDescent="0.2"/>
    <row r="195" ht="15.75" customHeight="1" x14ac:dyDescent="0.2"/>
    <row r="196" ht="15.95" customHeight="1" x14ac:dyDescent="0.2"/>
    <row r="197" ht="45" customHeight="1" x14ac:dyDescent="0.2"/>
    <row r="198" ht="15.95" customHeight="1" x14ac:dyDescent="0.2"/>
    <row r="199" ht="15.95" customHeight="1" x14ac:dyDescent="0.2"/>
    <row r="200" ht="15.95" customHeight="1" x14ac:dyDescent="0.2"/>
    <row r="201" ht="54" customHeight="1" x14ac:dyDescent="0.2"/>
    <row r="202" ht="21" customHeight="1" x14ac:dyDescent="0.2"/>
    <row r="203" ht="21" customHeight="1" x14ac:dyDescent="0.2"/>
    <row r="204" ht="21" customHeight="1" x14ac:dyDescent="0.2"/>
    <row r="205" ht="21" customHeight="1" x14ac:dyDescent="0.2"/>
    <row r="206" ht="21" customHeight="1" x14ac:dyDescent="0.2"/>
    <row r="207" ht="21" customHeight="1" x14ac:dyDescent="0.2"/>
    <row r="209" ht="15.95" customHeight="1" x14ac:dyDescent="0.2"/>
    <row r="210" ht="15.95" customHeight="1" x14ac:dyDescent="0.2"/>
    <row r="211" ht="15.95" customHeight="1" x14ac:dyDescent="0.2"/>
    <row r="212" ht="15.95" customHeight="1" x14ac:dyDescent="0.2"/>
    <row r="213" ht="15.95" customHeight="1" x14ac:dyDescent="0.2"/>
    <row r="214" ht="15.95" customHeight="1" x14ac:dyDescent="0.2"/>
    <row r="215" ht="15.95" customHeight="1" x14ac:dyDescent="0.2"/>
  </sheetData>
  <mergeCells count="1269">
    <mergeCell ref="BD140:BF140"/>
    <mergeCell ref="C145:T145"/>
    <mergeCell ref="U145:W145"/>
    <mergeCell ref="X145:Z145"/>
    <mergeCell ref="AA145:AC145"/>
    <mergeCell ref="AD145:AF145"/>
    <mergeCell ref="AG145:AI145"/>
    <mergeCell ref="AJ145:AL145"/>
    <mergeCell ref="AM145:AO145"/>
    <mergeCell ref="AP145:AR145"/>
    <mergeCell ref="AS145:AU145"/>
    <mergeCell ref="AV145:AY145"/>
    <mergeCell ref="AZ145:BC145"/>
    <mergeCell ref="BD145:BF145"/>
    <mergeCell ref="C143:T143"/>
    <mergeCell ref="X143:Z143"/>
    <mergeCell ref="AZ115:BC118"/>
    <mergeCell ref="U119:W119"/>
    <mergeCell ref="X119:Z119"/>
    <mergeCell ref="AV119:BC119"/>
    <mergeCell ref="C120:T120"/>
    <mergeCell ref="AA120:AC120"/>
    <mergeCell ref="AD120:AF120"/>
    <mergeCell ref="AG120:AI120"/>
    <mergeCell ref="AJ120:AL120"/>
    <mergeCell ref="AM120:AO120"/>
    <mergeCell ref="C148:T148"/>
    <mergeCell ref="U148:W148"/>
    <mergeCell ref="X148:Z148"/>
    <mergeCell ref="AA148:AC148"/>
    <mergeCell ref="AD148:AF148"/>
    <mergeCell ref="AG148:AI148"/>
    <mergeCell ref="AJ148:AL148"/>
    <mergeCell ref="AM148:AO148"/>
    <mergeCell ref="AP148:AR148"/>
    <mergeCell ref="AS148:AU148"/>
    <mergeCell ref="AV148:AY148"/>
    <mergeCell ref="AZ148:BC148"/>
    <mergeCell ref="AS140:AU140"/>
    <mergeCell ref="AV140:AY140"/>
    <mergeCell ref="AZ140:BC140"/>
    <mergeCell ref="I24:N25"/>
    <mergeCell ref="A22:BB22"/>
    <mergeCell ref="C151:BF151"/>
    <mergeCell ref="C152:BF152"/>
    <mergeCell ref="C153:BC153"/>
    <mergeCell ref="C154:AS154"/>
    <mergeCell ref="C155:AJ155"/>
    <mergeCell ref="AP60:AR60"/>
    <mergeCell ref="AS60:AU60"/>
    <mergeCell ref="AV60:AY60"/>
    <mergeCell ref="AZ60:BC60"/>
    <mergeCell ref="BD60:BF60"/>
    <mergeCell ref="C61:T61"/>
    <mergeCell ref="U61:W61"/>
    <mergeCell ref="AZ59:BC59"/>
    <mergeCell ref="BD59:BF59"/>
    <mergeCell ref="C60:T60"/>
    <mergeCell ref="U60:W60"/>
    <mergeCell ref="X60:Z60"/>
    <mergeCell ref="AA60:AC60"/>
    <mergeCell ref="AD60:AF60"/>
    <mergeCell ref="AG60:AI60"/>
    <mergeCell ref="AJ60:AL60"/>
    <mergeCell ref="AA59:AC59"/>
    <mergeCell ref="AD59:AF59"/>
    <mergeCell ref="AP62:AR62"/>
    <mergeCell ref="AS62:AU62"/>
    <mergeCell ref="AV62:AY62"/>
    <mergeCell ref="AZ62:BC62"/>
    <mergeCell ref="BD62:BF62"/>
    <mergeCell ref="C63:T63"/>
    <mergeCell ref="U63:W63"/>
    <mergeCell ref="X63:Z63"/>
    <mergeCell ref="C140:T140"/>
    <mergeCell ref="U140:W140"/>
    <mergeCell ref="X140:Z140"/>
    <mergeCell ref="AP115:AR119"/>
    <mergeCell ref="BD45:BF45"/>
    <mergeCell ref="AA45:AC45"/>
    <mergeCell ref="C45:T45"/>
    <mergeCell ref="U45:W45"/>
    <mergeCell ref="X45:Z45"/>
    <mergeCell ref="AZ45:BC45"/>
    <mergeCell ref="AP45:AR45"/>
    <mergeCell ref="AS45:AU45"/>
    <mergeCell ref="AD45:AF45"/>
    <mergeCell ref="AM45:AO45"/>
    <mergeCell ref="AJ45:AL45"/>
    <mergeCell ref="AG45:AI45"/>
    <mergeCell ref="C66:T66"/>
    <mergeCell ref="C107:T107"/>
    <mergeCell ref="U66:W66"/>
    <mergeCell ref="X66:Z66"/>
    <mergeCell ref="AA66:AC66"/>
    <mergeCell ref="AD66:AF66"/>
    <mergeCell ref="AG66:AI66"/>
    <mergeCell ref="AJ66:AL66"/>
    <mergeCell ref="AM66:AO66"/>
    <mergeCell ref="AP66:AR66"/>
    <mergeCell ref="AS66:AU66"/>
    <mergeCell ref="AV66:AY66"/>
    <mergeCell ref="AZ66:BC66"/>
    <mergeCell ref="BD66:BF66"/>
    <mergeCell ref="U107:W107"/>
    <mergeCell ref="X107:Z107"/>
    <mergeCell ref="AA107:AC107"/>
    <mergeCell ref="AG47:AI47"/>
    <mergeCell ref="AJ47:AL47"/>
    <mergeCell ref="AM47:AO47"/>
    <mergeCell ref="BD13:BG13"/>
    <mergeCell ref="BD14:BD17"/>
    <mergeCell ref="BE14:BE17"/>
    <mergeCell ref="BF14:BF17"/>
    <mergeCell ref="BG14:BG17"/>
    <mergeCell ref="C16:G16"/>
    <mergeCell ref="Q16:T16"/>
    <mergeCell ref="U16:Y16"/>
    <mergeCell ref="A1:BI1"/>
    <mergeCell ref="BE2:BF2"/>
    <mergeCell ref="A11:BI11"/>
    <mergeCell ref="C12:BB15"/>
    <mergeCell ref="BC12:BG12"/>
    <mergeCell ref="BH12:BH17"/>
    <mergeCell ref="BI12:BI17"/>
    <mergeCell ref="BC13:BC17"/>
    <mergeCell ref="AY16:BB16"/>
    <mergeCell ref="Z16:AC16"/>
    <mergeCell ref="AQ16:AT16"/>
    <mergeCell ref="AU16:AX16"/>
    <mergeCell ref="H16:K16"/>
    <mergeCell ref="L16:P16"/>
    <mergeCell ref="AD16:AH16"/>
    <mergeCell ref="AI16:AL16"/>
    <mergeCell ref="AM16:AP16"/>
    <mergeCell ref="C2:M9"/>
    <mergeCell ref="A26:BI26"/>
    <mergeCell ref="C27:BF27"/>
    <mergeCell ref="AV34:AY37"/>
    <mergeCell ref="AZ34:BC37"/>
    <mergeCell ref="A32:A38"/>
    <mergeCell ref="C32:T38"/>
    <mergeCell ref="U32:AU32"/>
    <mergeCell ref="AV32:BC32"/>
    <mergeCell ref="C29:BC29"/>
    <mergeCell ref="BD32:BF38"/>
    <mergeCell ref="U33:Z37"/>
    <mergeCell ref="AA33:AU33"/>
    <mergeCell ref="AV33:AY33"/>
    <mergeCell ref="AZ33:BC33"/>
    <mergeCell ref="AA34:AC38"/>
    <mergeCell ref="C31:BF31"/>
    <mergeCell ref="U38:W38"/>
    <mergeCell ref="X38:Z38"/>
    <mergeCell ref="AZ39:BC39"/>
    <mergeCell ref="BD39:BF39"/>
    <mergeCell ref="C40:T40"/>
    <mergeCell ref="U40:W40"/>
    <mergeCell ref="X40:Z40"/>
    <mergeCell ref="AA40:AC40"/>
    <mergeCell ref="AD40:AF40"/>
    <mergeCell ref="AG40:AI40"/>
    <mergeCell ref="AJ40:AL40"/>
    <mergeCell ref="AM40:AO40"/>
    <mergeCell ref="AG39:AI39"/>
    <mergeCell ref="AJ39:AL39"/>
    <mergeCell ref="AM39:AO39"/>
    <mergeCell ref="AP39:AR39"/>
    <mergeCell ref="X42:Z42"/>
    <mergeCell ref="AA42:AC42"/>
    <mergeCell ref="AD42:AF42"/>
    <mergeCell ref="AG42:AI42"/>
    <mergeCell ref="AJ42:AL42"/>
    <mergeCell ref="AM42:AO42"/>
    <mergeCell ref="AG41:AI41"/>
    <mergeCell ref="AJ41:AL41"/>
    <mergeCell ref="AM41:AO41"/>
    <mergeCell ref="AP41:AR41"/>
    <mergeCell ref="AS41:AU41"/>
    <mergeCell ref="AV41:AY41"/>
    <mergeCell ref="BD40:BF40"/>
    <mergeCell ref="C41:T41"/>
    <mergeCell ref="AP40:AR40"/>
    <mergeCell ref="AS40:AU40"/>
    <mergeCell ref="AV40:AY40"/>
    <mergeCell ref="AZ40:BC40"/>
    <mergeCell ref="AM43:AO43"/>
    <mergeCell ref="AP43:AR43"/>
    <mergeCell ref="AS43:AU43"/>
    <mergeCell ref="AV43:AY43"/>
    <mergeCell ref="AP42:AR42"/>
    <mergeCell ref="AS42:AU42"/>
    <mergeCell ref="AV42:AY42"/>
    <mergeCell ref="AZ42:BC42"/>
    <mergeCell ref="BD42:BF42"/>
    <mergeCell ref="C43:T43"/>
    <mergeCell ref="U43:W43"/>
    <mergeCell ref="X43:Z43"/>
    <mergeCell ref="AA43:AC43"/>
    <mergeCell ref="AD43:AF43"/>
    <mergeCell ref="AS39:AU39"/>
    <mergeCell ref="AV39:AY39"/>
    <mergeCell ref="AV38:BC38"/>
    <mergeCell ref="C39:T39"/>
    <mergeCell ref="U39:W39"/>
    <mergeCell ref="X39:Z39"/>
    <mergeCell ref="AA39:AC39"/>
    <mergeCell ref="AD39:AF39"/>
    <mergeCell ref="AD34:AF38"/>
    <mergeCell ref="AG34:AI38"/>
    <mergeCell ref="AJ34:AL38"/>
    <mergeCell ref="AM34:AO38"/>
    <mergeCell ref="AP34:AR38"/>
    <mergeCell ref="AS34:AU38"/>
    <mergeCell ref="AZ41:BC41"/>
    <mergeCell ref="BD41:BF41"/>
    <mergeCell ref="C42:T42"/>
    <mergeCell ref="U42:W42"/>
    <mergeCell ref="AP44:AR44"/>
    <mergeCell ref="AS44:AU44"/>
    <mergeCell ref="AV44:AY44"/>
    <mergeCell ref="AZ44:BC44"/>
    <mergeCell ref="BD44:BF44"/>
    <mergeCell ref="C57:T57"/>
    <mergeCell ref="U57:W57"/>
    <mergeCell ref="X57:Z57"/>
    <mergeCell ref="AA57:AC57"/>
    <mergeCell ref="AD57:AF57"/>
    <mergeCell ref="AZ47:BC47"/>
    <mergeCell ref="BD47:BF47"/>
    <mergeCell ref="C48:T48"/>
    <mergeCell ref="U48:W48"/>
    <mergeCell ref="X48:Z48"/>
    <mergeCell ref="AA48:AC48"/>
    <mergeCell ref="U41:W41"/>
    <mergeCell ref="X41:Z41"/>
    <mergeCell ref="AA41:AC41"/>
    <mergeCell ref="AD41:AF41"/>
    <mergeCell ref="AZ43:BC43"/>
    <mergeCell ref="BD43:BF43"/>
    <mergeCell ref="C44:T44"/>
    <mergeCell ref="U44:W44"/>
    <mergeCell ref="X44:Z44"/>
    <mergeCell ref="AA44:AC44"/>
    <mergeCell ref="AD44:AF44"/>
    <mergeCell ref="AG44:AI44"/>
    <mergeCell ref="AJ44:AL44"/>
    <mergeCell ref="AM44:AO44"/>
    <mergeCell ref="AG43:AI43"/>
    <mergeCell ref="AJ43:AL43"/>
    <mergeCell ref="AP47:AR47"/>
    <mergeCell ref="AS47:AU47"/>
    <mergeCell ref="AV47:AY47"/>
    <mergeCell ref="AP46:AR46"/>
    <mergeCell ref="AS46:AU46"/>
    <mergeCell ref="AV46:AY46"/>
    <mergeCell ref="AZ46:BC46"/>
    <mergeCell ref="BD46:BF46"/>
    <mergeCell ref="C47:T47"/>
    <mergeCell ref="U47:W47"/>
    <mergeCell ref="X47:Z47"/>
    <mergeCell ref="AA47:AC47"/>
    <mergeCell ref="AD47:AF47"/>
    <mergeCell ref="AZ57:BC57"/>
    <mergeCell ref="BD57:BF57"/>
    <mergeCell ref="C46:T46"/>
    <mergeCell ref="U46:W46"/>
    <mergeCell ref="X46:Z46"/>
    <mergeCell ref="AA46:AC46"/>
    <mergeCell ref="AD46:AF46"/>
    <mergeCell ref="AG46:AI46"/>
    <mergeCell ref="AJ46:AL46"/>
    <mergeCell ref="AM46:AO46"/>
    <mergeCell ref="AG57:AI57"/>
    <mergeCell ref="AJ57:AL57"/>
    <mergeCell ref="AM57:AO57"/>
    <mergeCell ref="AP57:AR57"/>
    <mergeCell ref="AS57:AU57"/>
    <mergeCell ref="AV57:AY57"/>
    <mergeCell ref="AZ49:BC49"/>
    <mergeCell ref="BD49:BF49"/>
    <mergeCell ref="C50:T50"/>
    <mergeCell ref="U50:W50"/>
    <mergeCell ref="X50:Z50"/>
    <mergeCell ref="AA50:AC50"/>
    <mergeCell ref="AD50:AF50"/>
    <mergeCell ref="AG50:AI50"/>
    <mergeCell ref="AJ50:AL50"/>
    <mergeCell ref="AM50:AO50"/>
    <mergeCell ref="AG49:AI49"/>
    <mergeCell ref="AJ49:AL49"/>
    <mergeCell ref="AM49:AO49"/>
    <mergeCell ref="AP49:AR49"/>
    <mergeCell ref="AS49:AU49"/>
    <mergeCell ref="AV49:AY49"/>
    <mergeCell ref="AP48:AR48"/>
    <mergeCell ref="AS48:AU48"/>
    <mergeCell ref="AV48:AY48"/>
    <mergeCell ref="AZ48:BC48"/>
    <mergeCell ref="BD48:BF48"/>
    <mergeCell ref="C49:T49"/>
    <mergeCell ref="U49:W49"/>
    <mergeCell ref="X49:Z49"/>
    <mergeCell ref="AA49:AC49"/>
    <mergeCell ref="AD49:AF49"/>
    <mergeCell ref="AD48:AF48"/>
    <mergeCell ref="AG48:AI48"/>
    <mergeCell ref="AJ48:AL48"/>
    <mergeCell ref="AM48:AO48"/>
    <mergeCell ref="AZ51:BC51"/>
    <mergeCell ref="BD51:BF51"/>
    <mergeCell ref="C52:T52"/>
    <mergeCell ref="U52:W52"/>
    <mergeCell ref="X52:Z52"/>
    <mergeCell ref="AA52:AC52"/>
    <mergeCell ref="AD52:AF52"/>
    <mergeCell ref="AG52:AI52"/>
    <mergeCell ref="AJ52:AL52"/>
    <mergeCell ref="AM52:AO52"/>
    <mergeCell ref="AG51:AI51"/>
    <mergeCell ref="AJ51:AL51"/>
    <mergeCell ref="AM51:AO51"/>
    <mergeCell ref="AP51:AR51"/>
    <mergeCell ref="AS51:AU51"/>
    <mergeCell ref="AV51:AY51"/>
    <mergeCell ref="AP50:AR50"/>
    <mergeCell ref="AS50:AU50"/>
    <mergeCell ref="AV50:AY50"/>
    <mergeCell ref="AZ50:BC50"/>
    <mergeCell ref="BD50:BF50"/>
    <mergeCell ref="C51:T51"/>
    <mergeCell ref="U51:W51"/>
    <mergeCell ref="X51:Z51"/>
    <mergeCell ref="AA51:AC51"/>
    <mergeCell ref="AD51:AF51"/>
    <mergeCell ref="C53:T53"/>
    <mergeCell ref="U53:W53"/>
    <mergeCell ref="X53:Z53"/>
    <mergeCell ref="AA53:AC53"/>
    <mergeCell ref="AD53:AF53"/>
    <mergeCell ref="AG53:AI53"/>
    <mergeCell ref="AJ53:AL53"/>
    <mergeCell ref="AM53:AO53"/>
    <mergeCell ref="AP52:AR52"/>
    <mergeCell ref="AS52:AU52"/>
    <mergeCell ref="AV52:AY52"/>
    <mergeCell ref="AZ52:BC52"/>
    <mergeCell ref="BD52:BF52"/>
    <mergeCell ref="BD54:BF54"/>
    <mergeCell ref="AG54:AI54"/>
    <mergeCell ref="AJ54:AL54"/>
    <mergeCell ref="AM54:AO54"/>
    <mergeCell ref="AP54:AR54"/>
    <mergeCell ref="AS54:AU54"/>
    <mergeCell ref="AV54:AY54"/>
    <mergeCell ref="AP53:AR53"/>
    <mergeCell ref="AS53:AU53"/>
    <mergeCell ref="AV53:AY53"/>
    <mergeCell ref="AZ53:BC53"/>
    <mergeCell ref="BD53:BF53"/>
    <mergeCell ref="C54:T54"/>
    <mergeCell ref="U54:W54"/>
    <mergeCell ref="X54:Z54"/>
    <mergeCell ref="AA54:AC54"/>
    <mergeCell ref="AD54:AF54"/>
    <mergeCell ref="AZ55:BC55"/>
    <mergeCell ref="BD55:BF55"/>
    <mergeCell ref="AG55:AI55"/>
    <mergeCell ref="AJ55:AL55"/>
    <mergeCell ref="AM55:AO55"/>
    <mergeCell ref="AP55:AR55"/>
    <mergeCell ref="AS55:AU55"/>
    <mergeCell ref="AV55:AY55"/>
    <mergeCell ref="C58:T58"/>
    <mergeCell ref="U58:W58"/>
    <mergeCell ref="X58:Z58"/>
    <mergeCell ref="AA58:AC58"/>
    <mergeCell ref="AD58:AF58"/>
    <mergeCell ref="AG58:AI58"/>
    <mergeCell ref="C55:T55"/>
    <mergeCell ref="U55:W55"/>
    <mergeCell ref="X55:Z55"/>
    <mergeCell ref="AA55:AC55"/>
    <mergeCell ref="AD55:AF55"/>
    <mergeCell ref="BD58:BF58"/>
    <mergeCell ref="C56:T56"/>
    <mergeCell ref="U56:W56"/>
    <mergeCell ref="X56:Z56"/>
    <mergeCell ref="AA56:AC56"/>
    <mergeCell ref="AD56:AF56"/>
    <mergeCell ref="AG56:AI56"/>
    <mergeCell ref="AJ56:AL56"/>
    <mergeCell ref="AM56:AO56"/>
    <mergeCell ref="AP56:AR56"/>
    <mergeCell ref="AS56:AU56"/>
    <mergeCell ref="AJ58:AL58"/>
    <mergeCell ref="AM58:AO58"/>
    <mergeCell ref="C82:T82"/>
    <mergeCell ref="U82:W82"/>
    <mergeCell ref="X82:Z82"/>
    <mergeCell ref="AA82:AC82"/>
    <mergeCell ref="AD82:AF82"/>
    <mergeCell ref="AG82:AI82"/>
    <mergeCell ref="AJ82:AL82"/>
    <mergeCell ref="AV64:AY64"/>
    <mergeCell ref="AZ64:BC64"/>
    <mergeCell ref="AA63:AC63"/>
    <mergeCell ref="AD63:AF63"/>
    <mergeCell ref="AZ61:BC61"/>
    <mergeCell ref="BD61:BF61"/>
    <mergeCell ref="C62:T62"/>
    <mergeCell ref="U62:W62"/>
    <mergeCell ref="X62:Z62"/>
    <mergeCell ref="AA62:AC62"/>
    <mergeCell ref="AD62:AF62"/>
    <mergeCell ref="AG62:AI62"/>
    <mergeCell ref="AJ62:AL62"/>
    <mergeCell ref="AM62:AO62"/>
    <mergeCell ref="AG61:AI61"/>
    <mergeCell ref="AJ61:AL61"/>
    <mergeCell ref="AM61:AO61"/>
    <mergeCell ref="AP61:AR61"/>
    <mergeCell ref="BD63:BF63"/>
    <mergeCell ref="AZ63:BC63"/>
    <mergeCell ref="AJ81:AL81"/>
    <mergeCell ref="AM81:AO81"/>
    <mergeCell ref="AP81:AR81"/>
    <mergeCell ref="AS81:AU81"/>
    <mergeCell ref="AV81:AY81"/>
    <mergeCell ref="AA80:AC80"/>
    <mergeCell ref="AD80:AF80"/>
    <mergeCell ref="AG80:AI80"/>
    <mergeCell ref="AJ80:AL80"/>
    <mergeCell ref="AM80:AO80"/>
    <mergeCell ref="AP80:AR80"/>
    <mergeCell ref="C67:T67"/>
    <mergeCell ref="U67:W67"/>
    <mergeCell ref="X67:Z67"/>
    <mergeCell ref="AA67:AC67"/>
    <mergeCell ref="AD67:AF67"/>
    <mergeCell ref="BD82:BF82"/>
    <mergeCell ref="AZ81:BC81"/>
    <mergeCell ref="U64:W64"/>
    <mergeCell ref="X64:Z64"/>
    <mergeCell ref="AZ67:BC67"/>
    <mergeCell ref="AS61:AU61"/>
    <mergeCell ref="AV61:AY61"/>
    <mergeCell ref="AM64:AO64"/>
    <mergeCell ref="AG63:AI63"/>
    <mergeCell ref="AJ63:AL63"/>
    <mergeCell ref="AM63:AO63"/>
    <mergeCell ref="U80:W80"/>
    <mergeCell ref="BD67:BF67"/>
    <mergeCell ref="C71:BF71"/>
    <mergeCell ref="AJ64:AL64"/>
    <mergeCell ref="AS80:AU80"/>
    <mergeCell ref="AV80:AY80"/>
    <mergeCell ref="AZ80:BC80"/>
    <mergeCell ref="BD81:BF81"/>
    <mergeCell ref="U79:W79"/>
    <mergeCell ref="X79:Z79"/>
    <mergeCell ref="X98:Z98"/>
    <mergeCell ref="C93:T93"/>
    <mergeCell ref="U93:W93"/>
    <mergeCell ref="X93:Z93"/>
    <mergeCell ref="AJ96:AL96"/>
    <mergeCell ref="AM96:AO96"/>
    <mergeCell ref="AP96:AR96"/>
    <mergeCell ref="AS96:AU96"/>
    <mergeCell ref="AV96:AY96"/>
    <mergeCell ref="AZ98:BC98"/>
    <mergeCell ref="AD86:AF86"/>
    <mergeCell ref="C87:T87"/>
    <mergeCell ref="U87:W87"/>
    <mergeCell ref="X87:Z87"/>
    <mergeCell ref="AA87:AC87"/>
    <mergeCell ref="AD87:AF87"/>
    <mergeCell ref="AG87:AI87"/>
    <mergeCell ref="AJ87:AL87"/>
    <mergeCell ref="AM87:AO87"/>
    <mergeCell ref="AA96:AC96"/>
    <mergeCell ref="AD96:AF96"/>
    <mergeCell ref="AG96:AI96"/>
    <mergeCell ref="AA95:AC95"/>
    <mergeCell ref="C86:T86"/>
    <mergeCell ref="U86:W86"/>
    <mergeCell ref="X86:Z86"/>
    <mergeCell ref="X97:Z97"/>
    <mergeCell ref="AA97:AC97"/>
    <mergeCell ref="AP87:AR87"/>
    <mergeCell ref="AS87:AU87"/>
    <mergeCell ref="AJ89:AL89"/>
    <mergeCell ref="AM89:AO89"/>
    <mergeCell ref="C88:T88"/>
    <mergeCell ref="U88:W88"/>
    <mergeCell ref="AD88:AF88"/>
    <mergeCell ref="AG88:AI88"/>
    <mergeCell ref="AJ88:AL88"/>
    <mergeCell ref="AM88:AO88"/>
    <mergeCell ref="AP88:AR88"/>
    <mergeCell ref="AV88:AY88"/>
    <mergeCell ref="AZ88:BC88"/>
    <mergeCell ref="C89:T89"/>
    <mergeCell ref="U89:W89"/>
    <mergeCell ref="X89:Z89"/>
    <mergeCell ref="AA89:AC89"/>
    <mergeCell ref="AD89:AF89"/>
    <mergeCell ref="AG89:AI89"/>
    <mergeCell ref="X88:Z88"/>
    <mergeCell ref="AA88:AC88"/>
    <mergeCell ref="AS89:AU89"/>
    <mergeCell ref="AV89:AY89"/>
    <mergeCell ref="AZ89:BC89"/>
    <mergeCell ref="AS88:AU88"/>
    <mergeCell ref="C92:T92"/>
    <mergeCell ref="U92:W92"/>
    <mergeCell ref="X92:Z92"/>
    <mergeCell ref="AA92:AC92"/>
    <mergeCell ref="AD92:AF92"/>
    <mergeCell ref="AG92:AI92"/>
    <mergeCell ref="AJ92:AL92"/>
    <mergeCell ref="AM92:AO92"/>
    <mergeCell ref="AP92:AR92"/>
    <mergeCell ref="AJ91:AL91"/>
    <mergeCell ref="AM91:AO91"/>
    <mergeCell ref="AP91:AR91"/>
    <mergeCell ref="AS91:AU91"/>
    <mergeCell ref="AV91:AY91"/>
    <mergeCell ref="AZ91:BC91"/>
    <mergeCell ref="AS90:AU90"/>
    <mergeCell ref="AV90:AY90"/>
    <mergeCell ref="C91:T91"/>
    <mergeCell ref="AS92:AU92"/>
    <mergeCell ref="AV92:AY92"/>
    <mergeCell ref="AG91:AI91"/>
    <mergeCell ref="C90:T90"/>
    <mergeCell ref="U90:W90"/>
    <mergeCell ref="X90:Z90"/>
    <mergeCell ref="AA90:AC90"/>
    <mergeCell ref="AD90:AF90"/>
    <mergeCell ref="AG90:AI90"/>
    <mergeCell ref="AJ90:AL90"/>
    <mergeCell ref="AM90:AO90"/>
    <mergeCell ref="AP90:AR90"/>
    <mergeCell ref="AS102:AU102"/>
    <mergeCell ref="AV102:AY102"/>
    <mergeCell ref="AZ102:BC102"/>
    <mergeCell ref="U91:W91"/>
    <mergeCell ref="X91:Z91"/>
    <mergeCell ref="AA91:AC91"/>
    <mergeCell ref="AD91:AF91"/>
    <mergeCell ref="AG95:AI95"/>
    <mergeCell ref="AJ95:AL95"/>
    <mergeCell ref="AZ94:BC94"/>
    <mergeCell ref="AS93:AU93"/>
    <mergeCell ref="AV93:AY93"/>
    <mergeCell ref="AZ93:BC93"/>
    <mergeCell ref="BD93:BF93"/>
    <mergeCell ref="C94:T94"/>
    <mergeCell ref="U94:W94"/>
    <mergeCell ref="X94:Z94"/>
    <mergeCell ref="AA94:AC94"/>
    <mergeCell ref="AD94:AF94"/>
    <mergeCell ref="AA93:AC93"/>
    <mergeCell ref="AD93:AF93"/>
    <mergeCell ref="AG93:AI93"/>
    <mergeCell ref="AZ95:BC95"/>
    <mergeCell ref="AJ94:AL94"/>
    <mergeCell ref="AM94:AO94"/>
    <mergeCell ref="AP94:AR94"/>
    <mergeCell ref="AD97:AF97"/>
    <mergeCell ref="AG97:AI97"/>
    <mergeCell ref="AJ97:AL97"/>
    <mergeCell ref="AM97:AO97"/>
    <mergeCell ref="AS98:AU98"/>
    <mergeCell ref="AV98:AY98"/>
    <mergeCell ref="BD102:BF102"/>
    <mergeCell ref="C103:T103"/>
    <mergeCell ref="U103:W103"/>
    <mergeCell ref="X103:Z103"/>
    <mergeCell ref="AA103:AC103"/>
    <mergeCell ref="AD103:AF103"/>
    <mergeCell ref="AG103:AI103"/>
    <mergeCell ref="BD103:BF103"/>
    <mergeCell ref="C104:T104"/>
    <mergeCell ref="U104:W104"/>
    <mergeCell ref="X104:Z104"/>
    <mergeCell ref="BD101:BF101"/>
    <mergeCell ref="C102:T102"/>
    <mergeCell ref="U102:W102"/>
    <mergeCell ref="X102:Z102"/>
    <mergeCell ref="AA102:AC102"/>
    <mergeCell ref="AD102:AF102"/>
    <mergeCell ref="AG102:AI102"/>
    <mergeCell ref="AJ102:AL102"/>
    <mergeCell ref="AM102:AO102"/>
    <mergeCell ref="AP102:AR102"/>
    <mergeCell ref="AJ101:AL101"/>
    <mergeCell ref="AM101:AO101"/>
    <mergeCell ref="AP101:AR101"/>
    <mergeCell ref="AS101:AU101"/>
    <mergeCell ref="AV101:AY101"/>
    <mergeCell ref="AZ101:BC101"/>
    <mergeCell ref="C101:T101"/>
    <mergeCell ref="U101:W101"/>
    <mergeCell ref="X101:Z101"/>
    <mergeCell ref="AA101:AC101"/>
    <mergeCell ref="AD101:AF101"/>
    <mergeCell ref="AZ105:BC105"/>
    <mergeCell ref="AZ104:BC104"/>
    <mergeCell ref="BD104:BF104"/>
    <mergeCell ref="AJ107:AL107"/>
    <mergeCell ref="AS106:AU106"/>
    <mergeCell ref="AV106:AY106"/>
    <mergeCell ref="AS104:AU104"/>
    <mergeCell ref="AV104:AY104"/>
    <mergeCell ref="AM103:AO103"/>
    <mergeCell ref="AP103:AR103"/>
    <mergeCell ref="BD107:BF107"/>
    <mergeCell ref="BD108:BF108"/>
    <mergeCell ref="AA105:AC105"/>
    <mergeCell ref="AD105:AF105"/>
    <mergeCell ref="AG105:AI105"/>
    <mergeCell ref="AA104:AC104"/>
    <mergeCell ref="AD104:AF104"/>
    <mergeCell ref="AG104:AI104"/>
    <mergeCell ref="AJ104:AL104"/>
    <mergeCell ref="AS105:AU105"/>
    <mergeCell ref="AV105:AY105"/>
    <mergeCell ref="AZ107:BC107"/>
    <mergeCell ref="AZ106:BC106"/>
    <mergeCell ref="AZ103:BC103"/>
    <mergeCell ref="AM131:AO131"/>
    <mergeCell ref="BD129:BF129"/>
    <mergeCell ref="AS135:AU135"/>
    <mergeCell ref="AV135:AY135"/>
    <mergeCell ref="AZ135:BC135"/>
    <mergeCell ref="AZ138:BC138"/>
    <mergeCell ref="AJ135:AL135"/>
    <mergeCell ref="AM135:AO135"/>
    <mergeCell ref="AJ108:AL108"/>
    <mergeCell ref="AM108:AO108"/>
    <mergeCell ref="AP108:AR108"/>
    <mergeCell ref="AS108:AU108"/>
    <mergeCell ref="AV108:AY108"/>
    <mergeCell ref="AZ108:BC108"/>
    <mergeCell ref="AS132:AU132"/>
    <mergeCell ref="AV132:AY132"/>
    <mergeCell ref="AZ132:BC132"/>
    <mergeCell ref="BD132:BF132"/>
    <mergeCell ref="AV131:AY131"/>
    <mergeCell ref="AJ109:AL109"/>
    <mergeCell ref="AM109:AO109"/>
    <mergeCell ref="AP109:AR109"/>
    <mergeCell ref="AS109:AU109"/>
    <mergeCell ref="AV109:AY109"/>
    <mergeCell ref="AZ109:BC109"/>
    <mergeCell ref="BD121:BF121"/>
    <mergeCell ref="AP131:AR131"/>
    <mergeCell ref="AV137:AY137"/>
    <mergeCell ref="AZ137:BC137"/>
    <mergeCell ref="BD137:BF137"/>
    <mergeCell ref="AS115:AU119"/>
    <mergeCell ref="AV115:AY118"/>
    <mergeCell ref="AS131:AU131"/>
    <mergeCell ref="AG132:AI132"/>
    <mergeCell ref="AJ132:AL132"/>
    <mergeCell ref="AM132:AO132"/>
    <mergeCell ref="AP132:AR132"/>
    <mergeCell ref="AG131:AI131"/>
    <mergeCell ref="BD138:BF138"/>
    <mergeCell ref="AG134:AI134"/>
    <mergeCell ref="C133:T133"/>
    <mergeCell ref="U133:W133"/>
    <mergeCell ref="X133:Z133"/>
    <mergeCell ref="AA133:AC133"/>
    <mergeCell ref="AD133:AF133"/>
    <mergeCell ref="AG133:AI133"/>
    <mergeCell ref="AJ133:AL133"/>
    <mergeCell ref="AM133:AO133"/>
    <mergeCell ref="AP133:AR133"/>
    <mergeCell ref="X131:Z131"/>
    <mergeCell ref="AA131:AC131"/>
    <mergeCell ref="AD131:AF131"/>
    <mergeCell ref="AJ136:AL136"/>
    <mergeCell ref="AM136:AO136"/>
    <mergeCell ref="AP136:AR136"/>
    <mergeCell ref="AS136:AU136"/>
    <mergeCell ref="AV136:AY136"/>
    <mergeCell ref="AZ136:BC136"/>
    <mergeCell ref="BD136:BF136"/>
    <mergeCell ref="U137:W137"/>
    <mergeCell ref="X137:Z137"/>
    <mergeCell ref="AG137:AI137"/>
    <mergeCell ref="AJ137:AL137"/>
    <mergeCell ref="AJ131:AL131"/>
    <mergeCell ref="U124:W124"/>
    <mergeCell ref="C129:T129"/>
    <mergeCell ref="C135:T135"/>
    <mergeCell ref="U135:W135"/>
    <mergeCell ref="X135:Z135"/>
    <mergeCell ref="AA135:AC135"/>
    <mergeCell ref="AJ134:AL134"/>
    <mergeCell ref="AM134:AO134"/>
    <mergeCell ref="AP134:AR134"/>
    <mergeCell ref="AS134:AU134"/>
    <mergeCell ref="AV134:AY134"/>
    <mergeCell ref="AS133:AU133"/>
    <mergeCell ref="AD132:AF132"/>
    <mergeCell ref="AV138:AY138"/>
    <mergeCell ref="BD133:BF133"/>
    <mergeCell ref="AD129:AF129"/>
    <mergeCell ref="AG129:AI129"/>
    <mergeCell ref="AJ129:AL129"/>
    <mergeCell ref="AM129:AO129"/>
    <mergeCell ref="C134:T134"/>
    <mergeCell ref="U134:W134"/>
    <mergeCell ref="X134:Z134"/>
    <mergeCell ref="AA134:AC134"/>
    <mergeCell ref="AV133:AY133"/>
    <mergeCell ref="AZ133:BC133"/>
    <mergeCell ref="AD134:AF134"/>
    <mergeCell ref="AP135:AR135"/>
    <mergeCell ref="AJ138:AL138"/>
    <mergeCell ref="AM138:AO138"/>
    <mergeCell ref="AP138:AR138"/>
    <mergeCell ref="AS138:AU138"/>
    <mergeCell ref="AZ131:BC131"/>
    <mergeCell ref="C126:T126"/>
    <mergeCell ref="AM124:AO124"/>
    <mergeCell ref="AM137:AO137"/>
    <mergeCell ref="AP137:AR137"/>
    <mergeCell ref="AS137:AU137"/>
    <mergeCell ref="U126:W126"/>
    <mergeCell ref="AP125:AR125"/>
    <mergeCell ref="AP124:AR124"/>
    <mergeCell ref="AM122:AO122"/>
    <mergeCell ref="AP122:AR122"/>
    <mergeCell ref="AS124:AU124"/>
    <mergeCell ref="C124:T124"/>
    <mergeCell ref="C132:T132"/>
    <mergeCell ref="U132:W132"/>
    <mergeCell ref="X132:Z132"/>
    <mergeCell ref="AA132:AC132"/>
    <mergeCell ref="BD131:BF131"/>
    <mergeCell ref="C125:T125"/>
    <mergeCell ref="U125:W125"/>
    <mergeCell ref="BD127:BF127"/>
    <mergeCell ref="C127:T127"/>
    <mergeCell ref="AS127:AU127"/>
    <mergeCell ref="AV127:AY127"/>
    <mergeCell ref="AZ127:BC127"/>
    <mergeCell ref="AS126:AU126"/>
    <mergeCell ref="AV126:AY126"/>
    <mergeCell ref="AZ125:BC125"/>
    <mergeCell ref="AZ126:BC126"/>
    <mergeCell ref="AJ124:AL124"/>
    <mergeCell ref="AV124:AY124"/>
    <mergeCell ref="AZ124:BC124"/>
    <mergeCell ref="BD124:BF124"/>
    <mergeCell ref="AD135:AF135"/>
    <mergeCell ref="U141:W141"/>
    <mergeCell ref="X141:Z141"/>
    <mergeCell ref="AA141:AC141"/>
    <mergeCell ref="AD141:AF141"/>
    <mergeCell ref="AG141:AI141"/>
    <mergeCell ref="C136:T136"/>
    <mergeCell ref="U136:W136"/>
    <mergeCell ref="X136:Z136"/>
    <mergeCell ref="AA136:AC136"/>
    <mergeCell ref="AD136:AF136"/>
    <mergeCell ref="AG136:AI136"/>
    <mergeCell ref="C137:T137"/>
    <mergeCell ref="AD137:AF137"/>
    <mergeCell ref="AD138:AF138"/>
    <mergeCell ref="AA140:AC140"/>
    <mergeCell ref="AD140:AF140"/>
    <mergeCell ref="AG140:AI140"/>
    <mergeCell ref="AA137:AC137"/>
    <mergeCell ref="C138:T138"/>
    <mergeCell ref="U138:W138"/>
    <mergeCell ref="X138:Z138"/>
    <mergeCell ref="AA138:AC138"/>
    <mergeCell ref="AG138:AI138"/>
    <mergeCell ref="AG135:AI135"/>
    <mergeCell ref="BD139:BF139"/>
    <mergeCell ref="C141:T141"/>
    <mergeCell ref="AJ141:AL141"/>
    <mergeCell ref="AM141:AO141"/>
    <mergeCell ref="AP141:AR141"/>
    <mergeCell ref="AJ139:AL139"/>
    <mergeCell ref="AM139:AO139"/>
    <mergeCell ref="AP139:AR139"/>
    <mergeCell ref="AS139:AU139"/>
    <mergeCell ref="AV139:AY139"/>
    <mergeCell ref="AZ139:BC139"/>
    <mergeCell ref="BD143:BF143"/>
    <mergeCell ref="AJ143:AL143"/>
    <mergeCell ref="AM143:AO143"/>
    <mergeCell ref="AP143:AR143"/>
    <mergeCell ref="AS143:AU143"/>
    <mergeCell ref="BD141:BF141"/>
    <mergeCell ref="AV143:AY143"/>
    <mergeCell ref="AZ143:BC143"/>
    <mergeCell ref="AS141:AU141"/>
    <mergeCell ref="AV141:AY141"/>
    <mergeCell ref="AZ141:BC141"/>
    <mergeCell ref="U143:W143"/>
    <mergeCell ref="C139:T139"/>
    <mergeCell ref="U139:W139"/>
    <mergeCell ref="X139:Z139"/>
    <mergeCell ref="AA139:AC139"/>
    <mergeCell ref="AD139:AF139"/>
    <mergeCell ref="AG139:AI139"/>
    <mergeCell ref="AJ140:AL140"/>
    <mergeCell ref="AM140:AO140"/>
    <mergeCell ref="AP140:AR140"/>
    <mergeCell ref="BD146:BF146"/>
    <mergeCell ref="AJ146:AL146"/>
    <mergeCell ref="AM146:AO146"/>
    <mergeCell ref="AP146:AR146"/>
    <mergeCell ref="AS146:AU146"/>
    <mergeCell ref="AV146:AY146"/>
    <mergeCell ref="AZ146:BC146"/>
    <mergeCell ref="C146:T146"/>
    <mergeCell ref="U146:W146"/>
    <mergeCell ref="X146:Z146"/>
    <mergeCell ref="AA146:AC146"/>
    <mergeCell ref="AD146:AF146"/>
    <mergeCell ref="AG146:AI146"/>
    <mergeCell ref="BD135:BF135"/>
    <mergeCell ref="AS122:AU122"/>
    <mergeCell ref="AV122:AY122"/>
    <mergeCell ref="AZ122:BC122"/>
    <mergeCell ref="AZ123:BC123"/>
    <mergeCell ref="AJ126:AL126"/>
    <mergeCell ref="AM126:AO126"/>
    <mergeCell ref="AP126:AR126"/>
    <mergeCell ref="U127:W127"/>
    <mergeCell ref="X127:Z127"/>
    <mergeCell ref="AZ129:BC129"/>
    <mergeCell ref="AP129:AR129"/>
    <mergeCell ref="X129:Z129"/>
    <mergeCell ref="AS129:AU129"/>
    <mergeCell ref="AV129:AY129"/>
    <mergeCell ref="AZ134:BC134"/>
    <mergeCell ref="BD134:BF134"/>
    <mergeCell ref="AG127:AI127"/>
    <mergeCell ref="U122:W122"/>
    <mergeCell ref="X108:Z108"/>
    <mergeCell ref="AS107:AU107"/>
    <mergeCell ref="AV107:AY107"/>
    <mergeCell ref="C109:T109"/>
    <mergeCell ref="U109:W109"/>
    <mergeCell ref="X109:Z109"/>
    <mergeCell ref="AA109:AC109"/>
    <mergeCell ref="AD109:AF109"/>
    <mergeCell ref="AG109:AI109"/>
    <mergeCell ref="X126:Z126"/>
    <mergeCell ref="AA126:AC126"/>
    <mergeCell ref="AD126:AF126"/>
    <mergeCell ref="AG126:AI126"/>
    <mergeCell ref="AJ123:AL123"/>
    <mergeCell ref="AM123:AO123"/>
    <mergeCell ref="AG123:AI123"/>
    <mergeCell ref="AJ125:AL125"/>
    <mergeCell ref="AM125:AO125"/>
    <mergeCell ref="C123:T123"/>
    <mergeCell ref="U123:W123"/>
    <mergeCell ref="X123:Z123"/>
    <mergeCell ref="AA123:AC123"/>
    <mergeCell ref="AS121:AU121"/>
    <mergeCell ref="AP123:AR123"/>
    <mergeCell ref="AD122:AF122"/>
    <mergeCell ref="AG122:AI122"/>
    <mergeCell ref="AJ122:AL122"/>
    <mergeCell ref="X125:Z125"/>
    <mergeCell ref="AA125:AC125"/>
    <mergeCell ref="U121:W121"/>
    <mergeCell ref="X122:Z122"/>
    <mergeCell ref="AA122:AC122"/>
    <mergeCell ref="BD100:BF100"/>
    <mergeCell ref="AA129:AC129"/>
    <mergeCell ref="C131:T131"/>
    <mergeCell ref="U131:W131"/>
    <mergeCell ref="U129:W129"/>
    <mergeCell ref="BD122:BF122"/>
    <mergeCell ref="AS125:AU125"/>
    <mergeCell ref="AV125:AY125"/>
    <mergeCell ref="C122:T122"/>
    <mergeCell ref="BD126:BF126"/>
    <mergeCell ref="X124:Z124"/>
    <mergeCell ref="BD125:BF125"/>
    <mergeCell ref="AV123:AY123"/>
    <mergeCell ref="BD123:BF123"/>
    <mergeCell ref="AS123:AU123"/>
    <mergeCell ref="AD123:AF123"/>
    <mergeCell ref="AD124:AF124"/>
    <mergeCell ref="AG124:AI124"/>
    <mergeCell ref="AA127:AC127"/>
    <mergeCell ref="AD127:AF127"/>
    <mergeCell ref="C106:T106"/>
    <mergeCell ref="U106:W106"/>
    <mergeCell ref="AJ127:AL127"/>
    <mergeCell ref="AM127:AO127"/>
    <mergeCell ref="AP127:AR127"/>
    <mergeCell ref="X106:Z106"/>
    <mergeCell ref="AA106:AC106"/>
    <mergeCell ref="AD106:AF106"/>
    <mergeCell ref="AG106:AI106"/>
    <mergeCell ref="AA124:AC124"/>
    <mergeCell ref="AD125:AF125"/>
    <mergeCell ref="AG125:AI125"/>
    <mergeCell ref="AP95:AR95"/>
    <mergeCell ref="AJ93:AL93"/>
    <mergeCell ref="BD92:BF92"/>
    <mergeCell ref="AM93:AO93"/>
    <mergeCell ref="AP93:AR93"/>
    <mergeCell ref="AG94:AI94"/>
    <mergeCell ref="AZ90:BC90"/>
    <mergeCell ref="BD90:BF90"/>
    <mergeCell ref="BD85:BF85"/>
    <mergeCell ref="AD83:AF83"/>
    <mergeCell ref="AG83:AI83"/>
    <mergeCell ref="BD86:BF86"/>
    <mergeCell ref="BD80:BF80"/>
    <mergeCell ref="AD61:AF61"/>
    <mergeCell ref="AP64:AR64"/>
    <mergeCell ref="AS64:AU64"/>
    <mergeCell ref="BD94:BF94"/>
    <mergeCell ref="AD95:AF95"/>
    <mergeCell ref="BD88:BF88"/>
    <mergeCell ref="AJ86:AL86"/>
    <mergeCell ref="AM86:AO86"/>
    <mergeCell ref="AZ92:BC92"/>
    <mergeCell ref="BD87:BF87"/>
    <mergeCell ref="BD91:BF91"/>
    <mergeCell ref="BD89:BF89"/>
    <mergeCell ref="BD95:BF95"/>
    <mergeCell ref="AP89:AR89"/>
    <mergeCell ref="AJ83:AL83"/>
    <mergeCell ref="AM83:AO83"/>
    <mergeCell ref="AP86:AR86"/>
    <mergeCell ref="AS86:AU86"/>
    <mergeCell ref="AA121:AC121"/>
    <mergeCell ref="AD121:AF121"/>
    <mergeCell ref="AG121:AI121"/>
    <mergeCell ref="C97:T97"/>
    <mergeCell ref="C98:T98"/>
    <mergeCell ref="U98:W98"/>
    <mergeCell ref="AD99:AF99"/>
    <mergeCell ref="AG99:AI99"/>
    <mergeCell ref="AV121:AY121"/>
    <mergeCell ref="AZ121:BC121"/>
    <mergeCell ref="AM107:AO107"/>
    <mergeCell ref="AP107:AR107"/>
    <mergeCell ref="AM104:AO104"/>
    <mergeCell ref="AP104:AR104"/>
    <mergeCell ref="AJ103:AL103"/>
    <mergeCell ref="AA108:AC108"/>
    <mergeCell ref="AD108:AF108"/>
    <mergeCell ref="AG108:AI108"/>
    <mergeCell ref="C100:T100"/>
    <mergeCell ref="U100:W100"/>
    <mergeCell ref="X100:Z100"/>
    <mergeCell ref="AA100:AC100"/>
    <mergeCell ref="AD100:AF100"/>
    <mergeCell ref="AG100:AI100"/>
    <mergeCell ref="AJ100:AL100"/>
    <mergeCell ref="AM100:AO100"/>
    <mergeCell ref="AP100:AR100"/>
    <mergeCell ref="AS100:AU100"/>
    <mergeCell ref="AV100:AY100"/>
    <mergeCell ref="AZ100:BC100"/>
    <mergeCell ref="C108:T108"/>
    <mergeCell ref="U108:W108"/>
    <mergeCell ref="AJ121:AL121"/>
    <mergeCell ref="AM121:AO121"/>
    <mergeCell ref="AP121:AR121"/>
    <mergeCell ref="AJ99:AL99"/>
    <mergeCell ref="AA98:AC98"/>
    <mergeCell ref="AD98:AF98"/>
    <mergeCell ref="AG98:AI98"/>
    <mergeCell ref="AJ98:AL98"/>
    <mergeCell ref="AM98:AO98"/>
    <mergeCell ref="AP98:AR98"/>
    <mergeCell ref="C105:T105"/>
    <mergeCell ref="U105:W105"/>
    <mergeCell ref="X105:Z105"/>
    <mergeCell ref="AA99:AC99"/>
    <mergeCell ref="AS103:AU103"/>
    <mergeCell ref="AV103:AY103"/>
    <mergeCell ref="AJ105:AL105"/>
    <mergeCell ref="U120:W120"/>
    <mergeCell ref="X120:Z120"/>
    <mergeCell ref="X121:Z121"/>
    <mergeCell ref="C112:BF112"/>
    <mergeCell ref="AA115:AC119"/>
    <mergeCell ref="AD115:AF119"/>
    <mergeCell ref="AG115:AI119"/>
    <mergeCell ref="AJ115:AL119"/>
    <mergeCell ref="AM115:AO119"/>
    <mergeCell ref="AV99:AY99"/>
    <mergeCell ref="AZ99:BC99"/>
    <mergeCell ref="AJ106:AL106"/>
    <mergeCell ref="AM106:AO106"/>
    <mergeCell ref="AP106:AR106"/>
    <mergeCell ref="AD107:AF107"/>
    <mergeCell ref="AA64:AC64"/>
    <mergeCell ref="AD64:AF64"/>
    <mergeCell ref="AG64:AI64"/>
    <mergeCell ref="AG101:AI101"/>
    <mergeCell ref="BD99:BF99"/>
    <mergeCell ref="C99:T99"/>
    <mergeCell ref="U99:W99"/>
    <mergeCell ref="X99:Z99"/>
    <mergeCell ref="C65:T65"/>
    <mergeCell ref="U65:W65"/>
    <mergeCell ref="X65:Z65"/>
    <mergeCell ref="AA65:AC65"/>
    <mergeCell ref="AD65:AF65"/>
    <mergeCell ref="AG65:AI65"/>
    <mergeCell ref="AJ65:AL65"/>
    <mergeCell ref="AM65:AO65"/>
    <mergeCell ref="AP65:AR65"/>
    <mergeCell ref="AS65:AU65"/>
    <mergeCell ref="BD65:BF65"/>
    <mergeCell ref="AS94:AU94"/>
    <mergeCell ref="AV94:AY94"/>
    <mergeCell ref="AV87:AY87"/>
    <mergeCell ref="AZ87:BC87"/>
    <mergeCell ref="AG86:AI86"/>
    <mergeCell ref="AS99:AU99"/>
    <mergeCell ref="AP97:AR97"/>
    <mergeCell ref="AS97:AU97"/>
    <mergeCell ref="AV97:AY97"/>
    <mergeCell ref="AZ97:BC97"/>
    <mergeCell ref="AP99:AR99"/>
    <mergeCell ref="BD96:BF96"/>
    <mergeCell ref="BD97:BF97"/>
    <mergeCell ref="BD56:BF56"/>
    <mergeCell ref="U96:W96"/>
    <mergeCell ref="X96:Z96"/>
    <mergeCell ref="A12:B17"/>
    <mergeCell ref="A18:B18"/>
    <mergeCell ref="A19:B19"/>
    <mergeCell ref="A20:B20"/>
    <mergeCell ref="A21:B21"/>
    <mergeCell ref="B32:B38"/>
    <mergeCell ref="AP63:AR63"/>
    <mergeCell ref="AS63:AU63"/>
    <mergeCell ref="AV63:AY63"/>
    <mergeCell ref="AS85:AU85"/>
    <mergeCell ref="AD85:AF85"/>
    <mergeCell ref="C80:T80"/>
    <mergeCell ref="X85:Z85"/>
    <mergeCell ref="AA85:AC85"/>
    <mergeCell ref="AM82:AO82"/>
    <mergeCell ref="AP82:AR82"/>
    <mergeCell ref="BD64:BF64"/>
    <mergeCell ref="AP59:AR59"/>
    <mergeCell ref="AS59:AU59"/>
    <mergeCell ref="AV59:AY59"/>
    <mergeCell ref="C59:T59"/>
    <mergeCell ref="U59:W59"/>
    <mergeCell ref="AV45:AY45"/>
    <mergeCell ref="AJ85:AL85"/>
    <mergeCell ref="AM85:AO85"/>
    <mergeCell ref="AP85:AR85"/>
    <mergeCell ref="C81:T81"/>
    <mergeCell ref="U81:W81"/>
    <mergeCell ref="X81:Z81"/>
    <mergeCell ref="AA81:AC81"/>
    <mergeCell ref="AD81:AF81"/>
    <mergeCell ref="AG81:AI81"/>
    <mergeCell ref="AS84:AU84"/>
    <mergeCell ref="AV84:AY84"/>
    <mergeCell ref="AA86:AC86"/>
    <mergeCell ref="AS82:AU82"/>
    <mergeCell ref="AV82:AY82"/>
    <mergeCell ref="AV56:AY56"/>
    <mergeCell ref="AZ56:BC56"/>
    <mergeCell ref="AZ54:BC54"/>
    <mergeCell ref="X59:Z59"/>
    <mergeCell ref="AZ58:BC58"/>
    <mergeCell ref="AP58:AR58"/>
    <mergeCell ref="AS58:AU58"/>
    <mergeCell ref="AV58:AY58"/>
    <mergeCell ref="C64:T64"/>
    <mergeCell ref="AG59:AI59"/>
    <mergeCell ref="AJ59:AL59"/>
    <mergeCell ref="AM59:AO59"/>
    <mergeCell ref="AM60:AO60"/>
    <mergeCell ref="X61:Z61"/>
    <mergeCell ref="AA61:AC61"/>
    <mergeCell ref="AP83:AR83"/>
    <mergeCell ref="AS83:AU83"/>
    <mergeCell ref="C69:BC69"/>
    <mergeCell ref="C85:T85"/>
    <mergeCell ref="AD84:AF84"/>
    <mergeCell ref="AG84:AI84"/>
    <mergeCell ref="AJ84:AL84"/>
    <mergeCell ref="AM84:AO84"/>
    <mergeCell ref="AP84:AR84"/>
    <mergeCell ref="AZ85:BC85"/>
    <mergeCell ref="AV65:AY65"/>
    <mergeCell ref="AZ65:BC65"/>
    <mergeCell ref="C83:T83"/>
    <mergeCell ref="U83:W83"/>
    <mergeCell ref="X83:Z83"/>
    <mergeCell ref="AA83:AC83"/>
    <mergeCell ref="C72:BF72"/>
    <mergeCell ref="U85:W85"/>
    <mergeCell ref="AV85:AY85"/>
    <mergeCell ref="AA84:AC84"/>
    <mergeCell ref="BD84:BF84"/>
    <mergeCell ref="AV83:AY83"/>
    <mergeCell ref="AZ83:BC83"/>
    <mergeCell ref="BD83:BF83"/>
    <mergeCell ref="C84:T84"/>
    <mergeCell ref="U84:W84"/>
    <mergeCell ref="X84:Z84"/>
    <mergeCell ref="AG67:AI67"/>
    <mergeCell ref="AJ67:AL67"/>
    <mergeCell ref="AM67:AO67"/>
    <mergeCell ref="AP67:AR67"/>
    <mergeCell ref="AS67:AU67"/>
    <mergeCell ref="AV67:AY67"/>
    <mergeCell ref="X80:Z80"/>
    <mergeCell ref="A73:A79"/>
    <mergeCell ref="B73:B79"/>
    <mergeCell ref="C73:T79"/>
    <mergeCell ref="U73:AU73"/>
    <mergeCell ref="AV73:BC73"/>
    <mergeCell ref="BD73:BF79"/>
    <mergeCell ref="U74:Z78"/>
    <mergeCell ref="AA74:AU74"/>
    <mergeCell ref="AV74:AY74"/>
    <mergeCell ref="AZ74:BC74"/>
    <mergeCell ref="AA75:AC79"/>
    <mergeCell ref="AD75:AF79"/>
    <mergeCell ref="AG75:AI79"/>
    <mergeCell ref="AJ75:AL79"/>
    <mergeCell ref="AM75:AO79"/>
    <mergeCell ref="AP75:AR79"/>
    <mergeCell ref="AS75:AU79"/>
    <mergeCell ref="AV75:AY78"/>
    <mergeCell ref="AZ75:BC78"/>
    <mergeCell ref="AV79:BC79"/>
    <mergeCell ref="A113:A119"/>
    <mergeCell ref="B113:B119"/>
    <mergeCell ref="C113:T119"/>
    <mergeCell ref="U113:AU113"/>
    <mergeCell ref="AV113:BC113"/>
    <mergeCell ref="BD113:BF119"/>
    <mergeCell ref="U114:Z118"/>
    <mergeCell ref="AA114:AU114"/>
    <mergeCell ref="AV114:AY114"/>
    <mergeCell ref="AZ114:BC114"/>
    <mergeCell ref="AZ82:BC82"/>
    <mergeCell ref="AG85:AI85"/>
    <mergeCell ref="AZ84:BC84"/>
    <mergeCell ref="BD98:BF98"/>
    <mergeCell ref="U97:W97"/>
    <mergeCell ref="BD106:BF106"/>
    <mergeCell ref="BD105:BF105"/>
    <mergeCell ref="AM105:AO105"/>
    <mergeCell ref="AP105:AR105"/>
    <mergeCell ref="BD109:BF109"/>
    <mergeCell ref="AS95:AU95"/>
    <mergeCell ref="AV95:AY95"/>
    <mergeCell ref="AM99:AO99"/>
    <mergeCell ref="AV86:AY86"/>
    <mergeCell ref="AZ86:BC86"/>
    <mergeCell ref="C96:T96"/>
    <mergeCell ref="AZ96:BC96"/>
    <mergeCell ref="C95:T95"/>
    <mergeCell ref="U95:W95"/>
    <mergeCell ref="X95:Z95"/>
    <mergeCell ref="AG107:AI107"/>
    <mergeCell ref="AM95:AO95"/>
    <mergeCell ref="AP120:AR120"/>
    <mergeCell ref="AS120:AU120"/>
    <mergeCell ref="AV120:AY120"/>
    <mergeCell ref="AZ120:BC120"/>
    <mergeCell ref="BD120:BF120"/>
    <mergeCell ref="C130:T130"/>
    <mergeCell ref="U130:W130"/>
    <mergeCell ref="X130:Z130"/>
    <mergeCell ref="AA130:AC130"/>
    <mergeCell ref="AD130:AF130"/>
    <mergeCell ref="AG130:AI130"/>
    <mergeCell ref="AJ130:AL130"/>
    <mergeCell ref="AM130:AO130"/>
    <mergeCell ref="AP130:AR130"/>
    <mergeCell ref="AS130:AU130"/>
    <mergeCell ref="AV130:AY130"/>
    <mergeCell ref="AZ130:BC130"/>
    <mergeCell ref="BD130:BF130"/>
    <mergeCell ref="C128:T128"/>
    <mergeCell ref="U128:W128"/>
    <mergeCell ref="X128:Z128"/>
    <mergeCell ref="AA128:AC128"/>
    <mergeCell ref="AD128:AF128"/>
    <mergeCell ref="AG128:AI128"/>
    <mergeCell ref="AJ128:AL128"/>
    <mergeCell ref="AM128:AO128"/>
    <mergeCell ref="AP128:AR128"/>
    <mergeCell ref="AS128:AU128"/>
    <mergeCell ref="AV128:AY128"/>
    <mergeCell ref="AZ128:BC128"/>
    <mergeCell ref="BD128:BF128"/>
    <mergeCell ref="C121:T121"/>
    <mergeCell ref="AJ142:AL142"/>
    <mergeCell ref="AM142:AO142"/>
    <mergeCell ref="AP142:AR142"/>
    <mergeCell ref="AS142:AU142"/>
    <mergeCell ref="AV142:AY142"/>
    <mergeCell ref="AZ142:BC142"/>
    <mergeCell ref="BD142:BF142"/>
    <mergeCell ref="C144:T144"/>
    <mergeCell ref="U144:W144"/>
    <mergeCell ref="X144:Z144"/>
    <mergeCell ref="AA144:AC144"/>
    <mergeCell ref="AD144:AF144"/>
    <mergeCell ref="AG144:AI144"/>
    <mergeCell ref="AJ144:AL144"/>
    <mergeCell ref="AM144:AO144"/>
    <mergeCell ref="AP144:AR144"/>
    <mergeCell ref="AS144:AU144"/>
    <mergeCell ref="AV144:AY144"/>
    <mergeCell ref="AZ144:BC144"/>
    <mergeCell ref="BD144:BF144"/>
    <mergeCell ref="C142:T142"/>
    <mergeCell ref="U142:W142"/>
    <mergeCell ref="X142:Z142"/>
    <mergeCell ref="AA142:AC142"/>
    <mergeCell ref="AD142:AF142"/>
    <mergeCell ref="AG142:AI142"/>
    <mergeCell ref="AA143:AC143"/>
    <mergeCell ref="AD143:AF143"/>
    <mergeCell ref="AG143:AI143"/>
    <mergeCell ref="AJ147:AL147"/>
    <mergeCell ref="AM147:AO147"/>
    <mergeCell ref="AP147:AR147"/>
    <mergeCell ref="AS147:AU147"/>
    <mergeCell ref="AV147:AY147"/>
    <mergeCell ref="AZ147:BC147"/>
    <mergeCell ref="BD147:BF147"/>
    <mergeCell ref="C149:T149"/>
    <mergeCell ref="U149:W149"/>
    <mergeCell ref="X149:Z149"/>
    <mergeCell ref="AA149:AC149"/>
    <mergeCell ref="AD149:AF149"/>
    <mergeCell ref="AG149:AI149"/>
    <mergeCell ref="AJ149:AL149"/>
    <mergeCell ref="AM149:AO149"/>
    <mergeCell ref="AP149:AR149"/>
    <mergeCell ref="AS149:AU149"/>
    <mergeCell ref="AV149:AY149"/>
    <mergeCell ref="AZ149:BC149"/>
    <mergeCell ref="BD149:BF149"/>
    <mergeCell ref="C147:T147"/>
    <mergeCell ref="U147:W147"/>
    <mergeCell ref="X147:Z147"/>
    <mergeCell ref="AA147:AC147"/>
    <mergeCell ref="AD147:AF147"/>
    <mergeCell ref="AG147:AI147"/>
    <mergeCell ref="BD148:BF148"/>
  </mergeCells>
  <pageMargins left="0.39370078740157483" right="0.39370078740157483" top="0.55118110236220474" bottom="0.39370078740157483" header="0.31496062992125984" footer="0.31496062992125984"/>
  <pageSetup paperSize="9" scale="36" fitToHeight="0" orientation="portrait" r:id="rId1"/>
  <rowBreaks count="1" manualBreakCount="1">
    <brk id="105" max="6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53"/>
  <sheetViews>
    <sheetView view="pageBreakPreview" topLeftCell="A124" zoomScale="85" zoomScaleNormal="85" zoomScaleSheetLayoutView="85" workbookViewId="0">
      <selection activeCell="B121" sqref="B121:S129"/>
    </sheetView>
  </sheetViews>
  <sheetFormatPr defaultColWidth="9.140625" defaultRowHeight="12.75" x14ac:dyDescent="0.2"/>
  <cols>
    <col min="1" max="1" width="5.140625" style="1" bestFit="1" customWidth="1"/>
    <col min="2" max="19" width="3.5703125" style="1" customWidth="1"/>
    <col min="20" max="53" width="3.5703125" style="4" customWidth="1"/>
    <col min="54" max="57" width="4.7109375" style="4" customWidth="1"/>
    <col min="58" max="60" width="4.7109375" style="1" customWidth="1"/>
    <col min="61" max="16384" width="9.140625" style="1"/>
  </cols>
  <sheetData>
    <row r="1" spans="1:60" s="14" customFormat="1" ht="15.95" customHeight="1" x14ac:dyDescent="0.25">
      <c r="A1" s="537" t="s">
        <v>31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537"/>
      <c r="S1" s="537"/>
      <c r="T1" s="537"/>
      <c r="U1" s="537"/>
      <c r="V1" s="537"/>
      <c r="W1" s="537"/>
      <c r="X1" s="537"/>
      <c r="Y1" s="537"/>
      <c r="Z1" s="537"/>
      <c r="AA1" s="537"/>
      <c r="AB1" s="537"/>
      <c r="AC1" s="537"/>
      <c r="AD1" s="537"/>
      <c r="AE1" s="537"/>
      <c r="AF1" s="537"/>
      <c r="AG1" s="537"/>
      <c r="AH1" s="537"/>
      <c r="AI1" s="537"/>
      <c r="AJ1" s="537"/>
      <c r="AK1" s="537"/>
      <c r="AL1" s="537"/>
      <c r="AM1" s="537"/>
      <c r="AN1" s="537"/>
      <c r="AO1" s="537"/>
      <c r="AP1" s="537"/>
      <c r="AQ1" s="537"/>
      <c r="AR1" s="537"/>
      <c r="AS1" s="537"/>
      <c r="AT1" s="537"/>
      <c r="AU1" s="537"/>
      <c r="AV1" s="537"/>
      <c r="AW1" s="537"/>
      <c r="AX1" s="537"/>
      <c r="AY1" s="537"/>
      <c r="AZ1" s="537"/>
      <c r="BA1" s="537"/>
      <c r="BB1" s="537"/>
      <c r="BC1" s="537"/>
      <c r="BD1" s="537"/>
      <c r="BE1" s="537"/>
      <c r="BF1" s="537"/>
      <c r="BG1" s="537"/>
      <c r="BH1" s="537"/>
    </row>
    <row r="2" spans="1:60" s="14" customFormat="1" ht="15.95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538" t="s">
        <v>32</v>
      </c>
      <c r="AY2" s="538"/>
      <c r="AZ2" s="538"/>
      <c r="BA2" s="538"/>
      <c r="BB2" s="538"/>
      <c r="BC2" s="538"/>
      <c r="BD2" s="538"/>
      <c r="BE2" s="538"/>
      <c r="BF2" s="538"/>
      <c r="BG2" s="538"/>
      <c r="BH2" s="36"/>
    </row>
    <row r="3" spans="1:60" s="14" customFormat="1" ht="15.95" customHeight="1" x14ac:dyDescent="0.25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 t="s">
        <v>33</v>
      </c>
      <c r="AD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538"/>
      <c r="AY3" s="538"/>
      <c r="AZ3" s="538"/>
      <c r="BA3" s="538"/>
      <c r="BB3" s="538"/>
      <c r="BC3" s="538"/>
      <c r="BD3" s="538"/>
      <c r="BE3" s="538"/>
      <c r="BF3" s="538"/>
      <c r="BG3" s="538"/>
      <c r="BH3" s="36"/>
    </row>
    <row r="4" spans="1:60" s="18" customFormat="1" ht="15.95" customHeight="1" x14ac:dyDescent="0.25">
      <c r="AX4" s="538"/>
      <c r="AY4" s="538"/>
      <c r="AZ4" s="538"/>
      <c r="BA4" s="538"/>
      <c r="BB4" s="538"/>
      <c r="BC4" s="538"/>
      <c r="BD4" s="538"/>
      <c r="BE4" s="538"/>
      <c r="BF4" s="538"/>
      <c r="BG4" s="538"/>
      <c r="BH4" s="36"/>
    </row>
    <row r="5" spans="1:60" s="18" customFormat="1" ht="15.95" customHeight="1" x14ac:dyDescent="0.25">
      <c r="B5" s="29" t="s">
        <v>34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X5" s="30" t="s">
        <v>35</v>
      </c>
      <c r="Z5" s="13"/>
      <c r="AA5" s="13"/>
      <c r="AX5" s="538"/>
      <c r="AY5" s="538"/>
      <c r="AZ5" s="538"/>
      <c r="BA5" s="538"/>
      <c r="BB5" s="538"/>
      <c r="BC5" s="538"/>
      <c r="BD5" s="538"/>
      <c r="BE5" s="538"/>
      <c r="BF5" s="538"/>
      <c r="BG5" s="538"/>
      <c r="BH5" s="36"/>
    </row>
    <row r="6" spans="1:60" s="18" customFormat="1" ht="15.95" customHeight="1" x14ac:dyDescent="0.25">
      <c r="B6" s="34" t="s">
        <v>36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9"/>
      <c r="O6" s="29"/>
      <c r="P6" s="29"/>
      <c r="Q6" s="29"/>
      <c r="R6" s="29"/>
      <c r="S6" s="29"/>
      <c r="T6" s="29"/>
      <c r="AX6" s="538"/>
      <c r="AY6" s="538"/>
      <c r="AZ6" s="538"/>
      <c r="BA6" s="538"/>
      <c r="BB6" s="538"/>
      <c r="BC6" s="538"/>
      <c r="BD6" s="538"/>
      <c r="BE6" s="538"/>
      <c r="BF6" s="538"/>
      <c r="BG6" s="538"/>
      <c r="BH6" s="36"/>
    </row>
    <row r="7" spans="1:60" s="18" customFormat="1" ht="15.95" customHeight="1" x14ac:dyDescent="0.25">
      <c r="O7" s="39"/>
      <c r="P7" s="39"/>
      <c r="Q7" s="34"/>
      <c r="R7" s="34"/>
      <c r="S7" s="34"/>
      <c r="T7" s="34"/>
      <c r="X7" s="29" t="s">
        <v>37</v>
      </c>
      <c r="AD7" s="31" t="s">
        <v>38</v>
      </c>
      <c r="AX7" s="538"/>
      <c r="AY7" s="538"/>
      <c r="AZ7" s="538"/>
      <c r="BA7" s="538"/>
      <c r="BB7" s="538"/>
      <c r="BC7" s="538"/>
      <c r="BD7" s="538"/>
      <c r="BE7" s="538"/>
      <c r="BF7" s="538"/>
      <c r="BG7" s="538"/>
      <c r="BH7" s="36"/>
    </row>
    <row r="8" spans="1:60" s="18" customFormat="1" ht="15.95" customHeight="1" x14ac:dyDescent="0.25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  <c r="O8" s="33"/>
      <c r="P8" s="33"/>
      <c r="X8" s="29" t="s">
        <v>39</v>
      </c>
      <c r="AD8" s="31" t="s">
        <v>40</v>
      </c>
      <c r="AX8" s="538"/>
      <c r="AY8" s="538"/>
      <c r="AZ8" s="538"/>
      <c r="BA8" s="538"/>
      <c r="BB8" s="538"/>
      <c r="BC8" s="538"/>
      <c r="BD8" s="538"/>
      <c r="BE8" s="538"/>
      <c r="BF8" s="538"/>
      <c r="BG8" s="538"/>
      <c r="BH8" s="36"/>
    </row>
    <row r="9" spans="1:60" s="18" customFormat="1" ht="15.95" customHeight="1" x14ac:dyDescent="0.25">
      <c r="B9" s="568"/>
      <c r="C9" s="568"/>
      <c r="D9" s="568"/>
      <c r="E9" s="568"/>
      <c r="F9" s="568"/>
      <c r="G9" s="568"/>
      <c r="H9" s="568"/>
      <c r="I9" s="568"/>
      <c r="J9" s="568"/>
      <c r="K9" s="568"/>
      <c r="L9" s="568"/>
      <c r="M9" s="568"/>
      <c r="N9" s="568"/>
      <c r="O9" s="568"/>
      <c r="P9" s="568"/>
      <c r="Q9" s="568"/>
      <c r="R9" s="568"/>
      <c r="S9" s="568"/>
      <c r="T9" s="568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</row>
    <row r="10" spans="1:60" s="18" customFormat="1" ht="15.95" customHeight="1" x14ac:dyDescent="0.25">
      <c r="T10" s="28"/>
    </row>
    <row r="11" spans="1:60" s="18" customFormat="1" ht="15.95" customHeight="1" x14ac:dyDescent="0.25">
      <c r="K11" s="32"/>
    </row>
    <row r="12" spans="1:60" s="18" customFormat="1" ht="15.95" customHeight="1" thickBot="1" x14ac:dyDescent="0.3">
      <c r="A12" s="569" t="s">
        <v>41</v>
      </c>
      <c r="B12" s="569"/>
      <c r="C12" s="569"/>
      <c r="D12" s="569"/>
      <c r="E12" s="569"/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569"/>
      <c r="Z12" s="569"/>
      <c r="AA12" s="569"/>
      <c r="AB12" s="569"/>
      <c r="AC12" s="569"/>
      <c r="AD12" s="569"/>
      <c r="AE12" s="569"/>
      <c r="AF12" s="569"/>
      <c r="AG12" s="569"/>
      <c r="AH12" s="569"/>
      <c r="AI12" s="569"/>
      <c r="AJ12" s="569"/>
      <c r="AK12" s="569"/>
      <c r="AL12" s="569"/>
      <c r="AM12" s="569"/>
      <c r="AN12" s="569"/>
      <c r="AO12" s="569"/>
      <c r="AP12" s="569"/>
      <c r="AQ12" s="569"/>
      <c r="AR12" s="569"/>
      <c r="AS12" s="569"/>
      <c r="AT12" s="569"/>
      <c r="AU12" s="569"/>
      <c r="AV12" s="569"/>
      <c r="AW12" s="569"/>
      <c r="AX12" s="569"/>
      <c r="AY12" s="569"/>
      <c r="AZ12" s="569"/>
      <c r="BA12" s="569"/>
      <c r="BB12" s="569"/>
      <c r="BC12" s="569"/>
      <c r="BD12" s="569"/>
      <c r="BE12" s="569"/>
      <c r="BF12" s="569"/>
      <c r="BG12" s="569"/>
    </row>
    <row r="13" spans="1:60" s="3" customFormat="1" ht="15.95" customHeight="1" thickBot="1" x14ac:dyDescent="0.25">
      <c r="A13" s="539" t="s">
        <v>42</v>
      </c>
      <c r="B13" s="507" t="s">
        <v>43</v>
      </c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475"/>
      <c r="AP13" s="475"/>
      <c r="AQ13" s="475"/>
      <c r="AR13" s="475"/>
      <c r="AS13" s="475"/>
      <c r="AT13" s="475"/>
      <c r="AU13" s="475"/>
      <c r="AV13" s="475"/>
      <c r="AW13" s="475"/>
      <c r="AX13" s="475"/>
      <c r="AY13" s="475"/>
      <c r="AZ13" s="475"/>
      <c r="BA13" s="508"/>
      <c r="BB13" s="464" t="s">
        <v>44</v>
      </c>
      <c r="BC13" s="361"/>
      <c r="BD13" s="361"/>
      <c r="BE13" s="361"/>
      <c r="BF13" s="448"/>
      <c r="BG13" s="542" t="s">
        <v>45</v>
      </c>
      <c r="BH13" s="546" t="s">
        <v>46</v>
      </c>
    </row>
    <row r="14" spans="1:60" s="3" customFormat="1" ht="15.95" customHeight="1" thickBot="1" x14ac:dyDescent="0.25">
      <c r="A14" s="540"/>
      <c r="B14" s="509"/>
      <c r="C14" s="379"/>
      <c r="D14" s="379"/>
      <c r="E14" s="379"/>
      <c r="F14" s="379"/>
      <c r="G14" s="379"/>
      <c r="H14" s="379"/>
      <c r="I14" s="379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79"/>
      <c r="AL14" s="379"/>
      <c r="AM14" s="379"/>
      <c r="AN14" s="379"/>
      <c r="AO14" s="379"/>
      <c r="AP14" s="379"/>
      <c r="AQ14" s="379"/>
      <c r="AR14" s="379"/>
      <c r="AS14" s="379"/>
      <c r="AT14" s="379"/>
      <c r="AU14" s="379"/>
      <c r="AV14" s="379"/>
      <c r="AW14" s="379"/>
      <c r="AX14" s="379"/>
      <c r="AY14" s="379"/>
      <c r="AZ14" s="379"/>
      <c r="BA14" s="510"/>
      <c r="BB14" s="549" t="s">
        <v>47</v>
      </c>
      <c r="BC14" s="553" t="s">
        <v>48</v>
      </c>
      <c r="BD14" s="554"/>
      <c r="BE14" s="554"/>
      <c r="BF14" s="555"/>
      <c r="BG14" s="543"/>
      <c r="BH14" s="547"/>
    </row>
    <row r="15" spans="1:60" s="3" customFormat="1" ht="15.95" customHeight="1" x14ac:dyDescent="0.2">
      <c r="A15" s="540"/>
      <c r="B15" s="509"/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379"/>
      <c r="N15" s="379"/>
      <c r="O15" s="379"/>
      <c r="P15" s="379"/>
      <c r="Q15" s="379"/>
      <c r="R15" s="379"/>
      <c r="S15" s="379"/>
      <c r="T15" s="379"/>
      <c r="U15" s="379"/>
      <c r="V15" s="379"/>
      <c r="W15" s="379"/>
      <c r="X15" s="379"/>
      <c r="Y15" s="379"/>
      <c r="Z15" s="379"/>
      <c r="AA15" s="379"/>
      <c r="AB15" s="379"/>
      <c r="AC15" s="379"/>
      <c r="AD15" s="379"/>
      <c r="AE15" s="379"/>
      <c r="AF15" s="379"/>
      <c r="AG15" s="379"/>
      <c r="AH15" s="379"/>
      <c r="AI15" s="379"/>
      <c r="AJ15" s="379"/>
      <c r="AK15" s="379"/>
      <c r="AL15" s="379"/>
      <c r="AM15" s="379"/>
      <c r="AN15" s="379"/>
      <c r="AO15" s="379"/>
      <c r="AP15" s="379"/>
      <c r="AQ15" s="379"/>
      <c r="AR15" s="379"/>
      <c r="AS15" s="379"/>
      <c r="AT15" s="379"/>
      <c r="AU15" s="379"/>
      <c r="AV15" s="379"/>
      <c r="AW15" s="379"/>
      <c r="AX15" s="379"/>
      <c r="AY15" s="379"/>
      <c r="AZ15" s="379"/>
      <c r="BA15" s="510"/>
      <c r="BB15" s="550"/>
      <c r="BC15" s="556" t="s">
        <v>49</v>
      </c>
      <c r="BD15" s="559" t="s">
        <v>50</v>
      </c>
      <c r="BE15" s="562" t="s">
        <v>51</v>
      </c>
      <c r="BF15" s="562" t="s">
        <v>52</v>
      </c>
      <c r="BG15" s="544"/>
      <c r="BH15" s="547"/>
    </row>
    <row r="16" spans="1:60" s="3" customFormat="1" ht="15.95" customHeight="1" thickBot="1" x14ac:dyDescent="0.25">
      <c r="A16" s="540"/>
      <c r="B16" s="511"/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/>
      <c r="Q16" s="377"/>
      <c r="R16" s="377"/>
      <c r="S16" s="377"/>
      <c r="T16" s="377"/>
      <c r="U16" s="377"/>
      <c r="V16" s="377"/>
      <c r="W16" s="377"/>
      <c r="X16" s="377"/>
      <c r="Y16" s="377"/>
      <c r="Z16" s="377"/>
      <c r="AA16" s="377"/>
      <c r="AB16" s="377"/>
      <c r="AC16" s="377"/>
      <c r="AD16" s="377"/>
      <c r="AE16" s="377"/>
      <c r="AF16" s="377"/>
      <c r="AG16" s="377"/>
      <c r="AH16" s="377"/>
      <c r="AI16" s="377"/>
      <c r="AJ16" s="377"/>
      <c r="AK16" s="377"/>
      <c r="AL16" s="377"/>
      <c r="AM16" s="377"/>
      <c r="AN16" s="377"/>
      <c r="AO16" s="377"/>
      <c r="AP16" s="377"/>
      <c r="AQ16" s="377"/>
      <c r="AR16" s="377"/>
      <c r="AS16" s="377"/>
      <c r="AT16" s="377"/>
      <c r="AU16" s="377"/>
      <c r="AV16" s="377"/>
      <c r="AW16" s="377"/>
      <c r="AX16" s="377"/>
      <c r="AY16" s="377"/>
      <c r="AZ16" s="377"/>
      <c r="BA16" s="512"/>
      <c r="BB16" s="550"/>
      <c r="BC16" s="557"/>
      <c r="BD16" s="560"/>
      <c r="BE16" s="563"/>
      <c r="BF16" s="565"/>
      <c r="BG16" s="544"/>
      <c r="BH16" s="547"/>
    </row>
    <row r="17" spans="1:60" s="3" customFormat="1" ht="15.95" customHeight="1" x14ac:dyDescent="0.2">
      <c r="A17" s="540"/>
      <c r="B17" s="499" t="s">
        <v>53</v>
      </c>
      <c r="C17" s="500"/>
      <c r="D17" s="500"/>
      <c r="E17" s="500"/>
      <c r="F17" s="501"/>
      <c r="G17" s="502" t="s">
        <v>54</v>
      </c>
      <c r="H17" s="500"/>
      <c r="I17" s="500"/>
      <c r="J17" s="500"/>
      <c r="K17" s="501"/>
      <c r="L17" s="502" t="s">
        <v>55</v>
      </c>
      <c r="M17" s="500"/>
      <c r="N17" s="500"/>
      <c r="O17" s="501"/>
      <c r="P17" s="567" t="s">
        <v>56</v>
      </c>
      <c r="Q17" s="567"/>
      <c r="R17" s="567"/>
      <c r="S17" s="567"/>
      <c r="T17" s="260" t="s">
        <v>57</v>
      </c>
      <c r="U17" s="261"/>
      <c r="V17" s="261"/>
      <c r="W17" s="261"/>
      <c r="X17" s="262"/>
      <c r="Y17" s="260" t="s">
        <v>58</v>
      </c>
      <c r="Z17" s="261"/>
      <c r="AA17" s="261"/>
      <c r="AB17" s="262"/>
      <c r="AC17" s="260" t="s">
        <v>59</v>
      </c>
      <c r="AD17" s="261"/>
      <c r="AE17" s="261"/>
      <c r="AF17" s="262"/>
      <c r="AG17" s="260" t="s">
        <v>60</v>
      </c>
      <c r="AH17" s="261"/>
      <c r="AI17" s="261"/>
      <c r="AJ17" s="262"/>
      <c r="AK17" s="260" t="s">
        <v>61</v>
      </c>
      <c r="AL17" s="261"/>
      <c r="AM17" s="261"/>
      <c r="AN17" s="261"/>
      <c r="AO17" s="262"/>
      <c r="AP17" s="260" t="s">
        <v>62</v>
      </c>
      <c r="AQ17" s="261"/>
      <c r="AR17" s="261"/>
      <c r="AS17" s="262"/>
      <c r="AT17" s="260" t="s">
        <v>63</v>
      </c>
      <c r="AU17" s="261"/>
      <c r="AV17" s="261"/>
      <c r="AW17" s="261"/>
      <c r="AX17" s="367" t="s">
        <v>64</v>
      </c>
      <c r="AY17" s="367"/>
      <c r="AZ17" s="367"/>
      <c r="BA17" s="570"/>
      <c r="BB17" s="551"/>
      <c r="BC17" s="557"/>
      <c r="BD17" s="560"/>
      <c r="BE17" s="563"/>
      <c r="BF17" s="565"/>
      <c r="BG17" s="544"/>
      <c r="BH17" s="547"/>
    </row>
    <row r="18" spans="1:60" s="3" customFormat="1" ht="15.95" customHeight="1" thickBot="1" x14ac:dyDescent="0.25">
      <c r="A18" s="541"/>
      <c r="B18" s="82">
        <v>1</v>
      </c>
      <c r="C18" s="77">
        <v>2</v>
      </c>
      <c r="D18" s="77">
        <v>3</v>
      </c>
      <c r="E18" s="77">
        <v>4</v>
      </c>
      <c r="F18" s="77">
        <v>5</v>
      </c>
      <c r="G18" s="77">
        <v>6</v>
      </c>
      <c r="H18" s="77">
        <v>7</v>
      </c>
      <c r="I18" s="77">
        <v>8</v>
      </c>
      <c r="J18" s="77">
        <v>9</v>
      </c>
      <c r="K18" s="77">
        <v>10</v>
      </c>
      <c r="L18" s="77">
        <v>11</v>
      </c>
      <c r="M18" s="77">
        <v>12</v>
      </c>
      <c r="N18" s="77">
        <v>13</v>
      </c>
      <c r="O18" s="77">
        <v>14</v>
      </c>
      <c r="P18" s="77">
        <v>15</v>
      </c>
      <c r="Q18" s="77">
        <v>16</v>
      </c>
      <c r="R18" s="77">
        <v>17</v>
      </c>
      <c r="S18" s="77">
        <v>18</v>
      </c>
      <c r="T18" s="77">
        <v>19</v>
      </c>
      <c r="U18" s="77">
        <v>20</v>
      </c>
      <c r="V18" s="77">
        <v>21</v>
      </c>
      <c r="W18" s="77">
        <v>22</v>
      </c>
      <c r="X18" s="77">
        <v>23</v>
      </c>
      <c r="Y18" s="77">
        <v>24</v>
      </c>
      <c r="Z18" s="77">
        <v>25</v>
      </c>
      <c r="AA18" s="77">
        <v>26</v>
      </c>
      <c r="AB18" s="77">
        <v>27</v>
      </c>
      <c r="AC18" s="77">
        <v>28</v>
      </c>
      <c r="AD18" s="77">
        <v>29</v>
      </c>
      <c r="AE18" s="77">
        <v>30</v>
      </c>
      <c r="AF18" s="77">
        <v>31</v>
      </c>
      <c r="AG18" s="77">
        <v>32</v>
      </c>
      <c r="AH18" s="77">
        <v>33</v>
      </c>
      <c r="AI18" s="77">
        <v>34</v>
      </c>
      <c r="AJ18" s="77">
        <v>35</v>
      </c>
      <c r="AK18" s="77">
        <v>36</v>
      </c>
      <c r="AL18" s="77">
        <v>37</v>
      </c>
      <c r="AM18" s="77">
        <v>38</v>
      </c>
      <c r="AN18" s="73">
        <v>39</v>
      </c>
      <c r="AO18" s="73">
        <v>40</v>
      </c>
      <c r="AP18" s="73">
        <v>41</v>
      </c>
      <c r="AQ18" s="73">
        <v>42</v>
      </c>
      <c r="AR18" s="73">
        <v>43</v>
      </c>
      <c r="AS18" s="73">
        <v>44</v>
      </c>
      <c r="AT18" s="73">
        <v>45</v>
      </c>
      <c r="AU18" s="73">
        <v>46</v>
      </c>
      <c r="AV18" s="73">
        <v>47</v>
      </c>
      <c r="AW18" s="73">
        <v>48</v>
      </c>
      <c r="AX18" s="73">
        <v>49</v>
      </c>
      <c r="AY18" s="73">
        <v>50</v>
      </c>
      <c r="AZ18" s="73">
        <v>51</v>
      </c>
      <c r="BA18" s="74">
        <v>52</v>
      </c>
      <c r="BB18" s="552"/>
      <c r="BC18" s="558"/>
      <c r="BD18" s="561"/>
      <c r="BE18" s="564"/>
      <c r="BF18" s="566"/>
      <c r="BG18" s="545"/>
      <c r="BH18" s="548"/>
    </row>
    <row r="19" spans="1:60" s="2" customFormat="1" ht="15.95" customHeight="1" thickBot="1" x14ac:dyDescent="0.3">
      <c r="A19" s="17">
        <v>1</v>
      </c>
      <c r="B19" s="64" t="s">
        <v>65</v>
      </c>
      <c r="C19" s="62" t="s">
        <v>65</v>
      </c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 t="s">
        <v>65</v>
      </c>
      <c r="T19" s="63" t="s">
        <v>65</v>
      </c>
      <c r="U19" s="123"/>
      <c r="V19" s="100"/>
      <c r="W19" s="100"/>
      <c r="X19" s="100"/>
      <c r="Y19" s="100"/>
      <c r="Z19" s="100"/>
      <c r="AA19" s="100"/>
      <c r="AB19" s="62"/>
      <c r="AC19" s="62"/>
      <c r="AD19" s="62"/>
      <c r="AE19" s="62"/>
      <c r="AF19" s="62"/>
      <c r="AG19" s="62"/>
      <c r="AH19" s="62"/>
      <c r="AI19" s="62"/>
      <c r="AJ19" s="62"/>
      <c r="AK19" s="62" t="s">
        <v>20</v>
      </c>
      <c r="AL19" s="62" t="s">
        <v>20</v>
      </c>
      <c r="AM19" s="62" t="s">
        <v>20</v>
      </c>
      <c r="AN19" s="62" t="s">
        <v>20</v>
      </c>
      <c r="AO19" s="62" t="s">
        <v>66</v>
      </c>
      <c r="AP19" s="62" t="s">
        <v>65</v>
      </c>
      <c r="AQ19" s="62" t="s">
        <v>65</v>
      </c>
      <c r="AR19" s="62" t="s">
        <v>65</v>
      </c>
      <c r="AS19" s="62" t="s">
        <v>65</v>
      </c>
      <c r="AT19" s="62" t="s">
        <v>65</v>
      </c>
      <c r="AU19" s="62" t="s">
        <v>65</v>
      </c>
      <c r="AV19" s="62" t="s">
        <v>65</v>
      </c>
      <c r="AW19" s="62" t="s">
        <v>65</v>
      </c>
      <c r="AX19" s="62" t="s">
        <v>65</v>
      </c>
      <c r="AY19" s="62" t="s">
        <v>65</v>
      </c>
      <c r="AZ19" s="62" t="s">
        <v>65</v>
      </c>
      <c r="BA19" s="65" t="s">
        <v>65</v>
      </c>
      <c r="BB19" s="115">
        <f>SUM(BC19:BF19)</f>
        <v>36</v>
      </c>
      <c r="BC19" s="92">
        <f>COUNTIF(B19:BA19,"")</f>
        <v>31</v>
      </c>
      <c r="BD19" s="93">
        <f>COUNTIF(B19:BA19,"A")</f>
        <v>4</v>
      </c>
      <c r="BE19" s="93">
        <f>COUNTIF(B19:BA19,"П")</f>
        <v>1</v>
      </c>
      <c r="BF19" s="93">
        <f>COUNTIF(B19:BA19,"Д")</f>
        <v>0</v>
      </c>
      <c r="BG19" s="94">
        <f>COUNTIF(B19:BA19,"К")</f>
        <v>16</v>
      </c>
      <c r="BH19" s="102">
        <f>SUM(BC19:BG19)</f>
        <v>52</v>
      </c>
    </row>
    <row r="20" spans="1:60" s="2" customFormat="1" ht="15.95" customHeight="1" x14ac:dyDescent="0.25">
      <c r="A20" s="47">
        <v>2</v>
      </c>
      <c r="B20" s="114" t="s">
        <v>65</v>
      </c>
      <c r="C20" s="110" t="s">
        <v>65</v>
      </c>
      <c r="D20" s="110" t="s">
        <v>65</v>
      </c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10"/>
      <c r="S20" s="110" t="s">
        <v>65</v>
      </c>
      <c r="T20" s="110" t="s">
        <v>65</v>
      </c>
      <c r="U20" s="121" t="s">
        <v>65</v>
      </c>
      <c r="V20" s="121" t="s">
        <v>20</v>
      </c>
      <c r="W20" s="121" t="s">
        <v>20</v>
      </c>
      <c r="X20" s="121" t="s">
        <v>20</v>
      </c>
      <c r="Y20" s="121" t="s">
        <v>20</v>
      </c>
      <c r="Z20" s="121" t="s">
        <v>20</v>
      </c>
      <c r="AA20" s="66" t="s">
        <v>20</v>
      </c>
      <c r="AB20" s="113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10"/>
      <c r="AQ20" s="110" t="s">
        <v>20</v>
      </c>
      <c r="AR20" s="110" t="s">
        <v>20</v>
      </c>
      <c r="AS20" s="110" t="s">
        <v>20</v>
      </c>
      <c r="AT20" s="110" t="s">
        <v>20</v>
      </c>
      <c r="AU20" s="110" t="s">
        <v>20</v>
      </c>
      <c r="AV20" s="110" t="s">
        <v>66</v>
      </c>
      <c r="AW20" s="110" t="s">
        <v>66</v>
      </c>
      <c r="AX20" s="110" t="s">
        <v>66</v>
      </c>
      <c r="AY20" s="110" t="s">
        <v>66</v>
      </c>
      <c r="AZ20" s="110" t="s">
        <v>65</v>
      </c>
      <c r="BA20" s="111" t="s">
        <v>65</v>
      </c>
      <c r="BB20" s="112">
        <f>SUM(BC20:BF20)</f>
        <v>44</v>
      </c>
      <c r="BC20" s="113">
        <f>COUNTIF(B20:BA20,"")</f>
        <v>29</v>
      </c>
      <c r="BD20" s="109">
        <f>COUNTIF(B20:BA20,"A")</f>
        <v>11</v>
      </c>
      <c r="BE20" s="109">
        <f>COUNTIF(B20:BA20,"П")</f>
        <v>4</v>
      </c>
      <c r="BF20" s="109">
        <f>COUNTIF(B20:BA20,"Д")</f>
        <v>0</v>
      </c>
      <c r="BG20" s="124">
        <f>COUNTIF(B20:BA20,"К")</f>
        <v>8</v>
      </c>
      <c r="BH20" s="116">
        <f>SUM(BC20:BG20)</f>
        <v>52</v>
      </c>
    </row>
    <row r="21" spans="1:60" s="2" customFormat="1" ht="15.95" customHeight="1" x14ac:dyDescent="0.25">
      <c r="A21" s="75">
        <v>3</v>
      </c>
      <c r="B21" s="99" t="s">
        <v>65</v>
      </c>
      <c r="C21" s="97" t="s">
        <v>65</v>
      </c>
      <c r="D21" s="97" t="s">
        <v>65</v>
      </c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7"/>
      <c r="S21" s="97" t="s">
        <v>65</v>
      </c>
      <c r="T21" s="97" t="s">
        <v>65</v>
      </c>
      <c r="U21" s="97" t="s">
        <v>65</v>
      </c>
      <c r="V21" s="97" t="s">
        <v>20</v>
      </c>
      <c r="W21" s="97" t="s">
        <v>20</v>
      </c>
      <c r="X21" s="97" t="s">
        <v>20</v>
      </c>
      <c r="Y21" s="97" t="s">
        <v>20</v>
      </c>
      <c r="Z21" s="97" t="s">
        <v>20</v>
      </c>
      <c r="AA21" s="120" t="s">
        <v>20</v>
      </c>
      <c r="AB21" s="108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7"/>
      <c r="AQ21" s="97" t="s">
        <v>20</v>
      </c>
      <c r="AR21" s="97" t="s">
        <v>20</v>
      </c>
      <c r="AS21" s="97" t="s">
        <v>20</v>
      </c>
      <c r="AT21" s="97" t="s">
        <v>20</v>
      </c>
      <c r="AU21" s="97" t="s">
        <v>20</v>
      </c>
      <c r="AV21" s="97" t="s">
        <v>66</v>
      </c>
      <c r="AW21" s="97" t="s">
        <v>66</v>
      </c>
      <c r="AX21" s="97" t="s">
        <v>66</v>
      </c>
      <c r="AY21" s="97" t="s">
        <v>66</v>
      </c>
      <c r="AZ21" s="97" t="s">
        <v>65</v>
      </c>
      <c r="BA21" s="98" t="s">
        <v>65</v>
      </c>
      <c r="BB21" s="95">
        <f>SUM(BC21:BF21)</f>
        <v>44</v>
      </c>
      <c r="BC21" s="108">
        <f>COUNTIF(B21:BA21,"")</f>
        <v>29</v>
      </c>
      <c r="BD21" s="96">
        <f>COUNTIF(B21:BA21,"A")</f>
        <v>11</v>
      </c>
      <c r="BE21" s="96">
        <f>COUNTIF(B21:BA21,"П")</f>
        <v>4</v>
      </c>
      <c r="BF21" s="96">
        <f>COUNTIF(B21:BA21,"Д")</f>
        <v>0</v>
      </c>
      <c r="BG21" s="103">
        <f>COUNTIF(B21:BA21,"К")</f>
        <v>8</v>
      </c>
      <c r="BH21" s="101">
        <f>SUM(BC21:BG21)</f>
        <v>52</v>
      </c>
    </row>
    <row r="22" spans="1:60" s="2" customFormat="1" ht="15.95" customHeight="1" thickBot="1" x14ac:dyDescent="0.25">
      <c r="A22" s="48">
        <v>4</v>
      </c>
      <c r="B22" s="105" t="s">
        <v>65</v>
      </c>
      <c r="C22" s="104" t="s">
        <v>65</v>
      </c>
      <c r="D22" s="104" t="s">
        <v>65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04"/>
      <c r="S22" s="104" t="s">
        <v>65</v>
      </c>
      <c r="T22" s="104" t="s">
        <v>65</v>
      </c>
      <c r="U22" s="104" t="s">
        <v>65</v>
      </c>
      <c r="V22" s="104" t="s">
        <v>20</v>
      </c>
      <c r="W22" s="104" t="s">
        <v>20</v>
      </c>
      <c r="X22" s="104" t="s">
        <v>20</v>
      </c>
      <c r="Y22" s="104" t="s">
        <v>20</v>
      </c>
      <c r="Z22" s="104" t="s">
        <v>20</v>
      </c>
      <c r="AA22" s="107" t="s">
        <v>20</v>
      </c>
      <c r="AB22" s="42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104"/>
      <c r="AQ22" s="104" t="s">
        <v>20</v>
      </c>
      <c r="AR22" s="104" t="s">
        <v>20</v>
      </c>
      <c r="AS22" s="104" t="s">
        <v>20</v>
      </c>
      <c r="AT22" s="104" t="s">
        <v>20</v>
      </c>
      <c r="AU22" s="104" t="s">
        <v>20</v>
      </c>
      <c r="AV22" s="104" t="s">
        <v>67</v>
      </c>
      <c r="AW22" s="104" t="s">
        <v>67</v>
      </c>
      <c r="AX22" s="104" t="s">
        <v>67</v>
      </c>
      <c r="AY22" s="104" t="s">
        <v>67</v>
      </c>
      <c r="AZ22" s="104" t="s">
        <v>67</v>
      </c>
      <c r="BA22" s="106" t="s">
        <v>67</v>
      </c>
      <c r="BB22" s="125">
        <f>SUM(BC22:BF22)</f>
        <v>46</v>
      </c>
      <c r="BC22" s="117">
        <f>COUNTIF(B22:BA22,"")</f>
        <v>29</v>
      </c>
      <c r="BD22" s="118">
        <f>COUNTIF(B22:BA22,"A")</f>
        <v>11</v>
      </c>
      <c r="BE22" s="118">
        <f>COUNTIF(B22:BA22,"П")</f>
        <v>0</v>
      </c>
      <c r="BF22" s="118">
        <f>COUNTIF(B22:BA22,"Д")</f>
        <v>6</v>
      </c>
      <c r="BG22" s="119">
        <f>COUNTIF(B22:BA22,"К")</f>
        <v>6</v>
      </c>
      <c r="BH22" s="91">
        <f>SUM(BC22:BG22)</f>
        <v>52</v>
      </c>
    </row>
    <row r="23" spans="1:60" ht="13.5" thickBot="1" x14ac:dyDescent="0.25">
      <c r="T23" s="1"/>
      <c r="W23" s="1"/>
      <c r="Z23" s="1"/>
      <c r="AC23" s="1"/>
      <c r="AF23" s="1"/>
      <c r="AI23" s="1"/>
      <c r="AL23" s="1"/>
      <c r="AO23" s="1"/>
      <c r="AR23" s="1"/>
      <c r="AU23" s="1"/>
      <c r="AX23" s="1"/>
      <c r="BA23" s="1"/>
    </row>
    <row r="24" spans="1:60" s="7" customFormat="1" ht="16.5" thickBot="1" x14ac:dyDescent="0.25">
      <c r="G24" s="16"/>
      <c r="H24" s="7" t="s">
        <v>49</v>
      </c>
      <c r="O24" s="17" t="s">
        <v>0</v>
      </c>
      <c r="P24" s="18" t="s">
        <v>68</v>
      </c>
      <c r="T24" s="18"/>
      <c r="U24" s="17" t="s">
        <v>66</v>
      </c>
      <c r="V24" s="18" t="s">
        <v>69</v>
      </c>
      <c r="W24" s="18"/>
      <c r="X24" s="18"/>
      <c r="Y24" s="18"/>
      <c r="Z24" s="18"/>
      <c r="AC24" s="17" t="s">
        <v>65</v>
      </c>
      <c r="AD24" s="18" t="s">
        <v>45</v>
      </c>
      <c r="AE24" s="18"/>
      <c r="AF24" s="18"/>
      <c r="AG24" s="18"/>
      <c r="AH24" s="18"/>
      <c r="AI24" s="17" t="s">
        <v>67</v>
      </c>
      <c r="AJ24" s="18" t="s">
        <v>52</v>
      </c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</row>
    <row r="25" spans="1:60" x14ac:dyDescent="0.2">
      <c r="G25" s="5"/>
      <c r="O25" s="12"/>
      <c r="P25" s="4"/>
      <c r="U25" s="12"/>
      <c r="AA25" s="12"/>
      <c r="AG25" s="12"/>
    </row>
    <row r="26" spans="1:60" s="5" customFormat="1" ht="18" x14ac:dyDescent="0.25">
      <c r="A26" s="489" t="s">
        <v>70</v>
      </c>
      <c r="B26" s="489"/>
      <c r="C26" s="489"/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489"/>
      <c r="U26" s="489"/>
      <c r="V26" s="489"/>
      <c r="W26" s="489"/>
      <c r="X26" s="489"/>
      <c r="Y26" s="489"/>
      <c r="Z26" s="489"/>
      <c r="AA26" s="489"/>
      <c r="AB26" s="489"/>
      <c r="AC26" s="489"/>
      <c r="AD26" s="489"/>
      <c r="AE26" s="489"/>
      <c r="AF26" s="489"/>
      <c r="AG26" s="489"/>
      <c r="AH26" s="489"/>
      <c r="AI26" s="489"/>
      <c r="AJ26" s="489"/>
      <c r="AK26" s="489"/>
      <c r="AL26" s="489"/>
      <c r="AM26" s="489"/>
      <c r="AN26" s="489"/>
      <c r="AO26" s="489"/>
      <c r="AP26" s="489"/>
      <c r="AQ26" s="489"/>
      <c r="AR26" s="489"/>
      <c r="AS26" s="489"/>
      <c r="AT26" s="489"/>
      <c r="AU26" s="489"/>
      <c r="AV26" s="489"/>
      <c r="AW26" s="489"/>
      <c r="AX26" s="489"/>
      <c r="AY26" s="489"/>
      <c r="AZ26" s="489"/>
      <c r="BA26" s="489"/>
      <c r="BB26" s="489"/>
      <c r="BC26" s="489"/>
      <c r="BD26" s="489"/>
      <c r="BE26" s="489"/>
      <c r="BF26" s="489"/>
      <c r="BG26" s="489"/>
    </row>
    <row r="27" spans="1:60" s="8" customFormat="1" ht="15" customHeight="1" thickBot="1" x14ac:dyDescent="0.3">
      <c r="B27" s="449" t="s">
        <v>71</v>
      </c>
      <c r="C27" s="449"/>
      <c r="D27" s="449"/>
      <c r="E27" s="449"/>
      <c r="F27" s="449"/>
      <c r="G27" s="449"/>
      <c r="H27" s="449"/>
      <c r="I27" s="449"/>
      <c r="J27" s="449"/>
      <c r="K27" s="449"/>
      <c r="L27" s="449"/>
      <c r="M27" s="449"/>
      <c r="N27" s="449"/>
      <c r="O27" s="449"/>
      <c r="P27" s="449"/>
      <c r="Q27" s="449"/>
      <c r="R27" s="449"/>
      <c r="S27" s="449"/>
      <c r="T27" s="449"/>
      <c r="U27" s="449"/>
      <c r="V27" s="449"/>
      <c r="W27" s="449"/>
      <c r="X27" s="449"/>
      <c r="Y27" s="449"/>
      <c r="Z27" s="449"/>
      <c r="AA27" s="449"/>
      <c r="AB27" s="449"/>
      <c r="AC27" s="449"/>
      <c r="AD27" s="449"/>
      <c r="AE27" s="449"/>
      <c r="AF27" s="449"/>
      <c r="AG27" s="449"/>
      <c r="AH27" s="449"/>
      <c r="AI27" s="449"/>
      <c r="AJ27" s="449"/>
      <c r="AK27" s="449"/>
      <c r="AL27" s="449"/>
      <c r="AM27" s="449"/>
      <c r="AN27" s="449"/>
      <c r="AO27" s="449"/>
      <c r="AP27" s="449"/>
      <c r="AQ27" s="449"/>
      <c r="AR27" s="449"/>
      <c r="AS27" s="449"/>
      <c r="AT27" s="449"/>
      <c r="AU27" s="449"/>
      <c r="AV27" s="449"/>
      <c r="AW27" s="449"/>
      <c r="AX27" s="449"/>
      <c r="AY27" s="449"/>
      <c r="AZ27" s="449"/>
      <c r="BA27" s="449"/>
      <c r="BB27" s="449"/>
      <c r="BC27" s="449"/>
      <c r="BD27" s="449"/>
      <c r="BE27" s="449"/>
    </row>
    <row r="28" spans="1:60" s="7" customFormat="1" ht="15" customHeight="1" x14ac:dyDescent="0.2">
      <c r="A28" s="297" t="s">
        <v>1</v>
      </c>
      <c r="B28" s="292" t="s">
        <v>72</v>
      </c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2"/>
      <c r="O28" s="292"/>
      <c r="P28" s="292"/>
      <c r="Q28" s="292"/>
      <c r="R28" s="292"/>
      <c r="S28" s="292"/>
      <c r="T28" s="295" t="s">
        <v>73</v>
      </c>
      <c r="U28" s="295"/>
      <c r="V28" s="295"/>
      <c r="W28" s="295"/>
      <c r="X28" s="295"/>
      <c r="Y28" s="295"/>
      <c r="Z28" s="295"/>
      <c r="AA28" s="295"/>
      <c r="AB28" s="295"/>
      <c r="AC28" s="295"/>
      <c r="AD28" s="295"/>
      <c r="AE28" s="295"/>
      <c r="AF28" s="295"/>
      <c r="AG28" s="295"/>
      <c r="AH28" s="295"/>
      <c r="AI28" s="295"/>
      <c r="AJ28" s="295"/>
      <c r="AK28" s="295"/>
      <c r="AL28" s="295"/>
      <c r="AM28" s="295"/>
      <c r="AN28" s="295"/>
      <c r="AO28" s="295"/>
      <c r="AP28" s="295"/>
      <c r="AQ28" s="295"/>
      <c r="AR28" s="295"/>
      <c r="AS28" s="295"/>
      <c r="AT28" s="296"/>
      <c r="AU28" s="297" t="s">
        <v>74</v>
      </c>
      <c r="AV28" s="295"/>
      <c r="AW28" s="295"/>
      <c r="AX28" s="295"/>
      <c r="AY28" s="295"/>
      <c r="AZ28" s="295"/>
      <c r="BA28" s="295"/>
      <c r="BB28" s="298"/>
      <c r="BC28" s="299" t="s">
        <v>75</v>
      </c>
      <c r="BD28" s="300"/>
      <c r="BE28" s="301"/>
    </row>
    <row r="29" spans="1:60" s="7" customFormat="1" ht="15" customHeight="1" x14ac:dyDescent="0.2">
      <c r="A29" s="393"/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308" t="s">
        <v>76</v>
      </c>
      <c r="U29" s="309"/>
      <c r="V29" s="309"/>
      <c r="W29" s="309"/>
      <c r="X29" s="309"/>
      <c r="Y29" s="310"/>
      <c r="Z29" s="244" t="s">
        <v>77</v>
      </c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317"/>
      <c r="AU29" s="241">
        <v>1</v>
      </c>
      <c r="AV29" s="239"/>
      <c r="AW29" s="239"/>
      <c r="AX29" s="239"/>
      <c r="AY29" s="239">
        <v>2</v>
      </c>
      <c r="AZ29" s="239"/>
      <c r="BA29" s="239"/>
      <c r="BB29" s="242"/>
      <c r="BC29" s="302"/>
      <c r="BD29" s="303"/>
      <c r="BE29" s="304"/>
    </row>
    <row r="30" spans="1:60" s="7" customFormat="1" ht="15" customHeight="1" x14ac:dyDescent="0.2">
      <c r="A30" s="393"/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293"/>
      <c r="T30" s="311"/>
      <c r="U30" s="312"/>
      <c r="V30" s="312"/>
      <c r="W30" s="312"/>
      <c r="X30" s="312"/>
      <c r="Y30" s="313"/>
      <c r="Z30" s="335" t="s">
        <v>47</v>
      </c>
      <c r="AA30" s="335"/>
      <c r="AB30" s="335"/>
      <c r="AC30" s="335" t="s">
        <v>78</v>
      </c>
      <c r="AD30" s="335"/>
      <c r="AE30" s="335"/>
      <c r="AF30" s="335" t="s">
        <v>79</v>
      </c>
      <c r="AG30" s="335"/>
      <c r="AH30" s="335"/>
      <c r="AI30" s="337" t="s">
        <v>80</v>
      </c>
      <c r="AJ30" s="337"/>
      <c r="AK30" s="337"/>
      <c r="AL30" s="335" t="s">
        <v>81</v>
      </c>
      <c r="AM30" s="335"/>
      <c r="AN30" s="335"/>
      <c r="AO30" s="335" t="s">
        <v>82</v>
      </c>
      <c r="AP30" s="335"/>
      <c r="AQ30" s="335"/>
      <c r="AR30" s="337" t="s">
        <v>83</v>
      </c>
      <c r="AS30" s="337"/>
      <c r="AT30" s="339"/>
      <c r="AU30" s="341" t="s">
        <v>84</v>
      </c>
      <c r="AV30" s="342"/>
      <c r="AW30" s="342"/>
      <c r="AX30" s="343"/>
      <c r="AY30" s="348" t="s">
        <v>85</v>
      </c>
      <c r="AZ30" s="342"/>
      <c r="BA30" s="342"/>
      <c r="BB30" s="349"/>
      <c r="BC30" s="302"/>
      <c r="BD30" s="303"/>
      <c r="BE30" s="304"/>
    </row>
    <row r="31" spans="1:60" s="7" customFormat="1" ht="15" customHeight="1" x14ac:dyDescent="0.2">
      <c r="A31" s="393"/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293"/>
      <c r="T31" s="311"/>
      <c r="U31" s="312"/>
      <c r="V31" s="312"/>
      <c r="W31" s="312"/>
      <c r="X31" s="312"/>
      <c r="Y31" s="313"/>
      <c r="Z31" s="335"/>
      <c r="AA31" s="335"/>
      <c r="AB31" s="335"/>
      <c r="AC31" s="335"/>
      <c r="AD31" s="335"/>
      <c r="AE31" s="335"/>
      <c r="AF31" s="335"/>
      <c r="AG31" s="335"/>
      <c r="AH31" s="335"/>
      <c r="AI31" s="337"/>
      <c r="AJ31" s="337"/>
      <c r="AK31" s="337"/>
      <c r="AL31" s="335"/>
      <c r="AM31" s="335"/>
      <c r="AN31" s="335"/>
      <c r="AO31" s="335"/>
      <c r="AP31" s="335"/>
      <c r="AQ31" s="335"/>
      <c r="AR31" s="337"/>
      <c r="AS31" s="337"/>
      <c r="AT31" s="339"/>
      <c r="AU31" s="344"/>
      <c r="AV31" s="345"/>
      <c r="AW31" s="345"/>
      <c r="AX31" s="346"/>
      <c r="AY31" s="350"/>
      <c r="AZ31" s="345"/>
      <c r="BA31" s="345"/>
      <c r="BB31" s="351"/>
      <c r="BC31" s="302"/>
      <c r="BD31" s="303"/>
      <c r="BE31" s="304"/>
    </row>
    <row r="32" spans="1:60" s="7" customFormat="1" ht="15" customHeight="1" x14ac:dyDescent="0.2">
      <c r="A32" s="478"/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  <c r="R32" s="294"/>
      <c r="S32" s="294"/>
      <c r="T32" s="311"/>
      <c r="U32" s="312"/>
      <c r="V32" s="312"/>
      <c r="W32" s="312"/>
      <c r="X32" s="312"/>
      <c r="Y32" s="313"/>
      <c r="Z32" s="336"/>
      <c r="AA32" s="336"/>
      <c r="AB32" s="336"/>
      <c r="AC32" s="336"/>
      <c r="AD32" s="336"/>
      <c r="AE32" s="336"/>
      <c r="AF32" s="336"/>
      <c r="AG32" s="336"/>
      <c r="AH32" s="336"/>
      <c r="AI32" s="338"/>
      <c r="AJ32" s="338"/>
      <c r="AK32" s="338"/>
      <c r="AL32" s="336"/>
      <c r="AM32" s="336"/>
      <c r="AN32" s="336"/>
      <c r="AO32" s="336"/>
      <c r="AP32" s="336"/>
      <c r="AQ32" s="336"/>
      <c r="AR32" s="338"/>
      <c r="AS32" s="338"/>
      <c r="AT32" s="340"/>
      <c r="AU32" s="344"/>
      <c r="AV32" s="345"/>
      <c r="AW32" s="345"/>
      <c r="AX32" s="346"/>
      <c r="AY32" s="350"/>
      <c r="AZ32" s="345"/>
      <c r="BA32" s="345"/>
      <c r="BB32" s="351"/>
      <c r="BC32" s="305"/>
      <c r="BD32" s="306"/>
      <c r="BE32" s="307"/>
    </row>
    <row r="33" spans="1:60" s="7" customFormat="1" ht="15" customHeight="1" x14ac:dyDescent="0.2">
      <c r="A33" s="478"/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311"/>
      <c r="U33" s="312"/>
      <c r="V33" s="312"/>
      <c r="W33" s="312"/>
      <c r="X33" s="312"/>
      <c r="Y33" s="313"/>
      <c r="Z33" s="336"/>
      <c r="AA33" s="336"/>
      <c r="AB33" s="336"/>
      <c r="AC33" s="336"/>
      <c r="AD33" s="336"/>
      <c r="AE33" s="336"/>
      <c r="AF33" s="336"/>
      <c r="AG33" s="336"/>
      <c r="AH33" s="336"/>
      <c r="AI33" s="338"/>
      <c r="AJ33" s="338"/>
      <c r="AK33" s="338"/>
      <c r="AL33" s="336"/>
      <c r="AM33" s="336"/>
      <c r="AN33" s="336"/>
      <c r="AO33" s="336"/>
      <c r="AP33" s="336"/>
      <c r="AQ33" s="336"/>
      <c r="AR33" s="338"/>
      <c r="AS33" s="338"/>
      <c r="AT33" s="340"/>
      <c r="AU33" s="344"/>
      <c r="AV33" s="345"/>
      <c r="AW33" s="345"/>
      <c r="AX33" s="346"/>
      <c r="AY33" s="350"/>
      <c r="AZ33" s="345"/>
      <c r="BA33" s="345"/>
      <c r="BB33" s="351"/>
      <c r="BC33" s="305"/>
      <c r="BD33" s="306"/>
      <c r="BE33" s="307"/>
    </row>
    <row r="34" spans="1:60" s="7" customFormat="1" ht="15" customHeight="1" x14ac:dyDescent="0.2">
      <c r="A34" s="478"/>
      <c r="B34" s="294"/>
      <c r="C34" s="294"/>
      <c r="D34" s="294"/>
      <c r="E34" s="294"/>
      <c r="F34" s="294"/>
      <c r="G34" s="294"/>
      <c r="H34" s="294"/>
      <c r="I34" s="294"/>
      <c r="J34" s="294"/>
      <c r="K34" s="294"/>
      <c r="L34" s="294"/>
      <c r="M34" s="294"/>
      <c r="N34" s="294"/>
      <c r="O34" s="294"/>
      <c r="P34" s="294"/>
      <c r="Q34" s="294"/>
      <c r="R34" s="294"/>
      <c r="S34" s="294"/>
      <c r="T34" s="311"/>
      <c r="U34" s="312"/>
      <c r="V34" s="312"/>
      <c r="W34" s="312"/>
      <c r="X34" s="312"/>
      <c r="Y34" s="313"/>
      <c r="Z34" s="336"/>
      <c r="AA34" s="336"/>
      <c r="AB34" s="336"/>
      <c r="AC34" s="336"/>
      <c r="AD34" s="336"/>
      <c r="AE34" s="336"/>
      <c r="AF34" s="336"/>
      <c r="AG34" s="336"/>
      <c r="AH34" s="336"/>
      <c r="AI34" s="338"/>
      <c r="AJ34" s="338"/>
      <c r="AK34" s="338"/>
      <c r="AL34" s="336"/>
      <c r="AM34" s="336"/>
      <c r="AN34" s="336"/>
      <c r="AO34" s="336"/>
      <c r="AP34" s="336"/>
      <c r="AQ34" s="336"/>
      <c r="AR34" s="338"/>
      <c r="AS34" s="338"/>
      <c r="AT34" s="340"/>
      <c r="AU34" s="344"/>
      <c r="AV34" s="345"/>
      <c r="AW34" s="345"/>
      <c r="AX34" s="346"/>
      <c r="AY34" s="350"/>
      <c r="AZ34" s="345"/>
      <c r="BA34" s="345"/>
      <c r="BB34" s="351"/>
      <c r="BC34" s="305"/>
      <c r="BD34" s="306"/>
      <c r="BE34" s="307"/>
    </row>
    <row r="35" spans="1:60" s="8" customFormat="1" ht="15" customHeight="1" x14ac:dyDescent="0.25">
      <c r="A35" s="478"/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294"/>
      <c r="Q35" s="294"/>
      <c r="R35" s="294"/>
      <c r="S35" s="294"/>
      <c r="T35" s="311"/>
      <c r="U35" s="312"/>
      <c r="V35" s="312"/>
      <c r="W35" s="312"/>
      <c r="X35" s="312"/>
      <c r="Y35" s="313"/>
      <c r="Z35" s="336"/>
      <c r="AA35" s="336"/>
      <c r="AB35" s="336"/>
      <c r="AC35" s="336"/>
      <c r="AD35" s="336"/>
      <c r="AE35" s="336"/>
      <c r="AF35" s="336"/>
      <c r="AG35" s="336"/>
      <c r="AH35" s="336"/>
      <c r="AI35" s="338"/>
      <c r="AJ35" s="338"/>
      <c r="AK35" s="338"/>
      <c r="AL35" s="336"/>
      <c r="AM35" s="336"/>
      <c r="AN35" s="336"/>
      <c r="AO35" s="336"/>
      <c r="AP35" s="336"/>
      <c r="AQ35" s="336"/>
      <c r="AR35" s="338"/>
      <c r="AS35" s="338"/>
      <c r="AT35" s="340"/>
      <c r="AU35" s="344"/>
      <c r="AV35" s="345"/>
      <c r="AW35" s="345"/>
      <c r="AX35" s="346"/>
      <c r="AY35" s="350"/>
      <c r="AZ35" s="345"/>
      <c r="BA35" s="345"/>
      <c r="BB35" s="351"/>
      <c r="BC35" s="305"/>
      <c r="BD35" s="306"/>
      <c r="BE35" s="307"/>
      <c r="BF35" s="7"/>
      <c r="BG35" s="7"/>
      <c r="BH35" s="7"/>
    </row>
    <row r="36" spans="1:60" s="7" customFormat="1" ht="15" customHeight="1" x14ac:dyDescent="0.2">
      <c r="A36" s="478"/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4"/>
      <c r="Q36" s="294"/>
      <c r="R36" s="294"/>
      <c r="S36" s="294"/>
      <c r="T36" s="314"/>
      <c r="U36" s="315"/>
      <c r="V36" s="315"/>
      <c r="W36" s="315"/>
      <c r="X36" s="315"/>
      <c r="Y36" s="316"/>
      <c r="Z36" s="336"/>
      <c r="AA36" s="336"/>
      <c r="AB36" s="336"/>
      <c r="AC36" s="336"/>
      <c r="AD36" s="336"/>
      <c r="AE36" s="336"/>
      <c r="AF36" s="336"/>
      <c r="AG36" s="336"/>
      <c r="AH36" s="336"/>
      <c r="AI36" s="338"/>
      <c r="AJ36" s="338"/>
      <c r="AK36" s="338"/>
      <c r="AL36" s="336"/>
      <c r="AM36" s="336"/>
      <c r="AN36" s="336"/>
      <c r="AO36" s="336"/>
      <c r="AP36" s="336"/>
      <c r="AQ36" s="336"/>
      <c r="AR36" s="338"/>
      <c r="AS36" s="338"/>
      <c r="AT36" s="340"/>
      <c r="AU36" s="347"/>
      <c r="AV36" s="330"/>
      <c r="AW36" s="330"/>
      <c r="AX36" s="331"/>
      <c r="AY36" s="329"/>
      <c r="AZ36" s="330"/>
      <c r="BA36" s="330"/>
      <c r="BB36" s="352"/>
      <c r="BC36" s="305"/>
      <c r="BD36" s="306"/>
      <c r="BE36" s="307"/>
    </row>
    <row r="37" spans="1:60" s="7" customFormat="1" ht="15" customHeight="1" thickBot="1" x14ac:dyDescent="0.25">
      <c r="A37" s="478"/>
      <c r="B37" s="294"/>
      <c r="C37" s="294"/>
      <c r="D37" s="294"/>
      <c r="E37" s="294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294"/>
      <c r="Q37" s="294"/>
      <c r="R37" s="294"/>
      <c r="S37" s="294"/>
      <c r="T37" s="450" t="s">
        <v>86</v>
      </c>
      <c r="U37" s="450"/>
      <c r="V37" s="450"/>
      <c r="W37" s="450" t="s">
        <v>2</v>
      </c>
      <c r="X37" s="450"/>
      <c r="Y37" s="450"/>
      <c r="Z37" s="336"/>
      <c r="AA37" s="336"/>
      <c r="AB37" s="336"/>
      <c r="AC37" s="336"/>
      <c r="AD37" s="336"/>
      <c r="AE37" s="336"/>
      <c r="AF37" s="336"/>
      <c r="AG37" s="336"/>
      <c r="AH37" s="336"/>
      <c r="AI37" s="338"/>
      <c r="AJ37" s="338"/>
      <c r="AK37" s="338"/>
      <c r="AL37" s="336"/>
      <c r="AM37" s="336"/>
      <c r="AN37" s="336"/>
      <c r="AO37" s="336"/>
      <c r="AP37" s="336"/>
      <c r="AQ37" s="336"/>
      <c r="AR37" s="338"/>
      <c r="AS37" s="338"/>
      <c r="AT37" s="340"/>
      <c r="AU37" s="535" t="s">
        <v>87</v>
      </c>
      <c r="AV37" s="430"/>
      <c r="AW37" s="430"/>
      <c r="AX37" s="430"/>
      <c r="AY37" s="430"/>
      <c r="AZ37" s="430"/>
      <c r="BA37" s="430"/>
      <c r="BB37" s="536"/>
      <c r="BC37" s="305"/>
      <c r="BD37" s="306"/>
      <c r="BE37" s="307"/>
    </row>
    <row r="38" spans="1:60" s="7" customFormat="1" ht="15" customHeight="1" thickBot="1" x14ac:dyDescent="0.3">
      <c r="A38" s="81">
        <v>1</v>
      </c>
      <c r="B38" s="465">
        <v>2</v>
      </c>
      <c r="C38" s="465"/>
      <c r="D38" s="465"/>
      <c r="E38" s="465"/>
      <c r="F38" s="465"/>
      <c r="G38" s="465"/>
      <c r="H38" s="465"/>
      <c r="I38" s="465"/>
      <c r="J38" s="465"/>
      <c r="K38" s="465"/>
      <c r="L38" s="465"/>
      <c r="M38" s="465"/>
      <c r="N38" s="465"/>
      <c r="O38" s="465"/>
      <c r="P38" s="465"/>
      <c r="Q38" s="465"/>
      <c r="R38" s="465"/>
      <c r="S38" s="465"/>
      <c r="T38" s="361">
        <v>3</v>
      </c>
      <c r="U38" s="361"/>
      <c r="V38" s="361"/>
      <c r="W38" s="361">
        <v>4</v>
      </c>
      <c r="X38" s="361"/>
      <c r="Y38" s="361"/>
      <c r="Z38" s="361">
        <v>5</v>
      </c>
      <c r="AA38" s="361"/>
      <c r="AB38" s="361"/>
      <c r="AC38" s="361">
        <v>6</v>
      </c>
      <c r="AD38" s="361"/>
      <c r="AE38" s="361"/>
      <c r="AF38" s="361">
        <v>7</v>
      </c>
      <c r="AG38" s="361"/>
      <c r="AH38" s="361"/>
      <c r="AI38" s="361">
        <v>8</v>
      </c>
      <c r="AJ38" s="361"/>
      <c r="AK38" s="361"/>
      <c r="AL38" s="361">
        <v>9</v>
      </c>
      <c r="AM38" s="361"/>
      <c r="AN38" s="361"/>
      <c r="AO38" s="361">
        <v>10</v>
      </c>
      <c r="AP38" s="361"/>
      <c r="AQ38" s="361"/>
      <c r="AR38" s="361">
        <v>11</v>
      </c>
      <c r="AS38" s="361"/>
      <c r="AT38" s="361"/>
      <c r="AU38" s="361">
        <v>12</v>
      </c>
      <c r="AV38" s="361"/>
      <c r="AW38" s="361"/>
      <c r="AX38" s="361"/>
      <c r="AY38" s="361">
        <v>13</v>
      </c>
      <c r="AZ38" s="361"/>
      <c r="BA38" s="361"/>
      <c r="BB38" s="361"/>
      <c r="BC38" s="361">
        <v>14</v>
      </c>
      <c r="BD38" s="361"/>
      <c r="BE38" s="448"/>
      <c r="BF38" s="8"/>
      <c r="BG38" s="8"/>
      <c r="BH38" s="8"/>
    </row>
    <row r="39" spans="1:60" s="7" customFormat="1" ht="15" customHeight="1" x14ac:dyDescent="0.2">
      <c r="A39" s="69">
        <v>1</v>
      </c>
      <c r="B39" s="396" t="s">
        <v>88</v>
      </c>
      <c r="C39" s="397"/>
      <c r="D39" s="397"/>
      <c r="E39" s="397"/>
      <c r="F39" s="397"/>
      <c r="G39" s="397"/>
      <c r="H39" s="397"/>
      <c r="I39" s="397"/>
      <c r="J39" s="397"/>
      <c r="K39" s="397"/>
      <c r="L39" s="397"/>
      <c r="M39" s="397"/>
      <c r="N39" s="397"/>
      <c r="O39" s="397"/>
      <c r="P39" s="397"/>
      <c r="Q39" s="397"/>
      <c r="R39" s="397"/>
      <c r="S39" s="398"/>
      <c r="T39" s="367">
        <f>Z39+AR39</f>
        <v>340</v>
      </c>
      <c r="U39" s="367"/>
      <c r="V39" s="367"/>
      <c r="W39" s="263">
        <f>T39/T52</f>
        <v>0.13991769547325103</v>
      </c>
      <c r="X39" s="263"/>
      <c r="Y39" s="263"/>
      <c r="Z39" s="367">
        <f>AC39+AF39+AI39+AL39+AO39</f>
        <v>136</v>
      </c>
      <c r="AA39" s="367">
        <v>100</v>
      </c>
      <c r="AB39" s="367">
        <v>100</v>
      </c>
      <c r="AC39" s="260">
        <v>60</v>
      </c>
      <c r="AD39" s="261">
        <v>60</v>
      </c>
      <c r="AE39" s="262">
        <v>60</v>
      </c>
      <c r="AF39" s="367">
        <v>38</v>
      </c>
      <c r="AG39" s="367">
        <v>40</v>
      </c>
      <c r="AH39" s="367">
        <v>40</v>
      </c>
      <c r="AI39" s="367"/>
      <c r="AJ39" s="367"/>
      <c r="AK39" s="367"/>
      <c r="AL39" s="367"/>
      <c r="AM39" s="367"/>
      <c r="AN39" s="367"/>
      <c r="AO39" s="367">
        <v>38</v>
      </c>
      <c r="AP39" s="367">
        <v>40</v>
      </c>
      <c r="AQ39" s="367">
        <v>40</v>
      </c>
      <c r="AR39" s="367">
        <f>Z39*1.5</f>
        <v>204</v>
      </c>
      <c r="AS39" s="367"/>
      <c r="AT39" s="570"/>
      <c r="AU39" s="395">
        <v>5</v>
      </c>
      <c r="AV39" s="327"/>
      <c r="AW39" s="327"/>
      <c r="AX39" s="328"/>
      <c r="AY39" s="240">
        <v>5</v>
      </c>
      <c r="AZ39" s="327"/>
      <c r="BA39" s="327"/>
      <c r="BB39" s="328"/>
      <c r="BC39" s="255">
        <f>SUM(AU39:BB39)</f>
        <v>10</v>
      </c>
      <c r="BD39" s="255"/>
      <c r="BE39" s="571"/>
    </row>
    <row r="40" spans="1:60" s="7" customFormat="1" ht="15" customHeight="1" x14ac:dyDescent="0.2">
      <c r="A40" s="68">
        <v>2</v>
      </c>
      <c r="B40" s="396" t="s">
        <v>89</v>
      </c>
      <c r="C40" s="397"/>
      <c r="D40" s="397"/>
      <c r="E40" s="397"/>
      <c r="F40" s="397"/>
      <c r="G40" s="397"/>
      <c r="H40" s="397"/>
      <c r="I40" s="397"/>
      <c r="J40" s="397"/>
      <c r="K40" s="397"/>
      <c r="L40" s="397"/>
      <c r="M40" s="397"/>
      <c r="N40" s="397"/>
      <c r="O40" s="397"/>
      <c r="P40" s="397"/>
      <c r="Q40" s="397"/>
      <c r="R40" s="397"/>
      <c r="S40" s="398"/>
      <c r="T40" s="239">
        <f>Z40+AR40</f>
        <v>305</v>
      </c>
      <c r="U40" s="239"/>
      <c r="V40" s="239"/>
      <c r="W40" s="386">
        <f>T40/T52</f>
        <v>0.12551440329218108</v>
      </c>
      <c r="X40" s="387"/>
      <c r="Y40" s="388"/>
      <c r="Z40" s="239">
        <f>AC40+AF40+AI40+AL40+AO40</f>
        <v>122</v>
      </c>
      <c r="AA40" s="239">
        <v>100</v>
      </c>
      <c r="AB40" s="239">
        <v>100</v>
      </c>
      <c r="AC40" s="240">
        <v>44</v>
      </c>
      <c r="AD40" s="327">
        <v>46</v>
      </c>
      <c r="AE40" s="328">
        <v>46</v>
      </c>
      <c r="AF40" s="239">
        <v>30</v>
      </c>
      <c r="AG40" s="239">
        <v>30</v>
      </c>
      <c r="AH40" s="239">
        <v>30</v>
      </c>
      <c r="AI40" s="239">
        <v>18</v>
      </c>
      <c r="AJ40" s="239">
        <v>24</v>
      </c>
      <c r="AK40" s="239">
        <v>24</v>
      </c>
      <c r="AL40" s="239"/>
      <c r="AM40" s="239"/>
      <c r="AN40" s="239"/>
      <c r="AO40" s="239">
        <v>30</v>
      </c>
      <c r="AP40" s="239">
        <v>30</v>
      </c>
      <c r="AQ40" s="239">
        <v>30</v>
      </c>
      <c r="AR40" s="239">
        <f>Z40*1.5</f>
        <v>183</v>
      </c>
      <c r="AS40" s="239"/>
      <c r="AT40" s="242"/>
      <c r="AU40" s="395">
        <v>4</v>
      </c>
      <c r="AV40" s="327"/>
      <c r="AW40" s="327"/>
      <c r="AX40" s="328"/>
      <c r="AY40" s="240">
        <v>5</v>
      </c>
      <c r="AZ40" s="327"/>
      <c r="BA40" s="327"/>
      <c r="BB40" s="328"/>
      <c r="BC40" s="244">
        <f>SUM(AU40:BB40)</f>
        <v>9</v>
      </c>
      <c r="BD40" s="244"/>
      <c r="BE40" s="245"/>
    </row>
    <row r="41" spans="1:60" s="7" customFormat="1" ht="15" customHeight="1" x14ac:dyDescent="0.2">
      <c r="A41" s="68">
        <v>3</v>
      </c>
      <c r="B41" s="396" t="s">
        <v>90</v>
      </c>
      <c r="C41" s="397"/>
      <c r="D41" s="397"/>
      <c r="E41" s="397"/>
      <c r="F41" s="397"/>
      <c r="G41" s="397"/>
      <c r="H41" s="397"/>
      <c r="I41" s="397"/>
      <c r="J41" s="397"/>
      <c r="K41" s="397"/>
      <c r="L41" s="397"/>
      <c r="M41" s="397"/>
      <c r="N41" s="397"/>
      <c r="O41" s="397"/>
      <c r="P41" s="397"/>
      <c r="Q41" s="397"/>
      <c r="R41" s="397"/>
      <c r="S41" s="398"/>
      <c r="T41" s="239">
        <f t="shared" ref="T41:T51" si="0">Z41+AR41</f>
        <v>295</v>
      </c>
      <c r="U41" s="239"/>
      <c r="V41" s="239"/>
      <c r="W41" s="386">
        <f>T41/T52</f>
        <v>0.12139917695473251</v>
      </c>
      <c r="X41" s="387"/>
      <c r="Y41" s="388"/>
      <c r="Z41" s="239">
        <f t="shared" ref="Z41:Z50" si="1">AC41+AF41+AI41+AL41+AO41</f>
        <v>118</v>
      </c>
      <c r="AA41" s="239">
        <v>100</v>
      </c>
      <c r="AB41" s="239">
        <v>100</v>
      </c>
      <c r="AC41" s="240">
        <v>50</v>
      </c>
      <c r="AD41" s="327">
        <v>60</v>
      </c>
      <c r="AE41" s="328">
        <v>60</v>
      </c>
      <c r="AF41" s="239">
        <v>30</v>
      </c>
      <c r="AG41" s="239">
        <v>50</v>
      </c>
      <c r="AH41" s="239">
        <v>50</v>
      </c>
      <c r="AI41" s="239">
        <v>8</v>
      </c>
      <c r="AJ41" s="239">
        <v>12</v>
      </c>
      <c r="AK41" s="239">
        <v>12</v>
      </c>
      <c r="AL41" s="239"/>
      <c r="AM41" s="239"/>
      <c r="AN41" s="239"/>
      <c r="AO41" s="239">
        <v>30</v>
      </c>
      <c r="AP41" s="239">
        <v>24</v>
      </c>
      <c r="AQ41" s="239">
        <v>24</v>
      </c>
      <c r="AR41" s="239">
        <f t="shared" ref="AR41:AR47" si="2">Z41*1.5</f>
        <v>177</v>
      </c>
      <c r="AS41" s="239"/>
      <c r="AT41" s="242"/>
      <c r="AU41" s="395">
        <v>4</v>
      </c>
      <c r="AV41" s="327"/>
      <c r="AW41" s="327"/>
      <c r="AX41" s="328"/>
      <c r="AY41" s="240">
        <v>4</v>
      </c>
      <c r="AZ41" s="327"/>
      <c r="BA41" s="327"/>
      <c r="BB41" s="328"/>
      <c r="BC41" s="244">
        <f t="shared" ref="BC41:BC47" si="3">SUM(AU41:BB41)</f>
        <v>8</v>
      </c>
      <c r="BD41" s="244"/>
      <c r="BE41" s="245"/>
    </row>
    <row r="42" spans="1:60" s="7" customFormat="1" ht="15" customHeight="1" x14ac:dyDescent="0.2">
      <c r="A42" s="68">
        <v>4</v>
      </c>
      <c r="B42" s="396" t="s">
        <v>91</v>
      </c>
      <c r="C42" s="397"/>
      <c r="D42" s="397"/>
      <c r="E42" s="397"/>
      <c r="F42" s="397"/>
      <c r="G42" s="397"/>
      <c r="H42" s="397"/>
      <c r="I42" s="397"/>
      <c r="J42" s="397"/>
      <c r="K42" s="397"/>
      <c r="L42" s="397"/>
      <c r="M42" s="397"/>
      <c r="N42" s="397"/>
      <c r="O42" s="397"/>
      <c r="P42" s="397"/>
      <c r="Q42" s="397"/>
      <c r="R42" s="397"/>
      <c r="S42" s="398"/>
      <c r="T42" s="239">
        <f t="shared" si="0"/>
        <v>200</v>
      </c>
      <c r="U42" s="239"/>
      <c r="V42" s="239"/>
      <c r="W42" s="386">
        <f>T42/T52</f>
        <v>8.2304526748971193E-2</v>
      </c>
      <c r="X42" s="387"/>
      <c r="Y42" s="388"/>
      <c r="Z42" s="239">
        <f t="shared" si="1"/>
        <v>80</v>
      </c>
      <c r="AA42" s="239">
        <v>100</v>
      </c>
      <c r="AB42" s="239">
        <v>100</v>
      </c>
      <c r="AC42" s="240">
        <v>50</v>
      </c>
      <c r="AD42" s="327">
        <v>60</v>
      </c>
      <c r="AE42" s="328">
        <v>60</v>
      </c>
      <c r="AF42" s="239">
        <v>20</v>
      </c>
      <c r="AG42" s="239">
        <v>20</v>
      </c>
      <c r="AH42" s="239">
        <v>20</v>
      </c>
      <c r="AI42" s="239">
        <v>10</v>
      </c>
      <c r="AJ42" s="239">
        <v>20</v>
      </c>
      <c r="AK42" s="239">
        <v>20</v>
      </c>
      <c r="AL42" s="239"/>
      <c r="AM42" s="239"/>
      <c r="AN42" s="239"/>
      <c r="AO42" s="239"/>
      <c r="AP42" s="239"/>
      <c r="AQ42" s="239"/>
      <c r="AR42" s="239">
        <f t="shared" si="2"/>
        <v>120</v>
      </c>
      <c r="AS42" s="239"/>
      <c r="AT42" s="242"/>
      <c r="AU42" s="395">
        <v>3</v>
      </c>
      <c r="AV42" s="327"/>
      <c r="AW42" s="327"/>
      <c r="AX42" s="328"/>
      <c r="AY42" s="240">
        <v>3</v>
      </c>
      <c r="AZ42" s="327"/>
      <c r="BA42" s="327"/>
      <c r="BB42" s="328"/>
      <c r="BC42" s="244">
        <f t="shared" si="3"/>
        <v>6</v>
      </c>
      <c r="BD42" s="244"/>
      <c r="BE42" s="245"/>
    </row>
    <row r="43" spans="1:60" s="7" customFormat="1" ht="15" customHeight="1" x14ac:dyDescent="0.2">
      <c r="A43" s="68">
        <v>5</v>
      </c>
      <c r="B43" s="396" t="s">
        <v>92</v>
      </c>
      <c r="C43" s="397"/>
      <c r="D43" s="397"/>
      <c r="E43" s="397"/>
      <c r="F43" s="397"/>
      <c r="G43" s="397"/>
      <c r="H43" s="397"/>
      <c r="I43" s="397"/>
      <c r="J43" s="397"/>
      <c r="K43" s="397"/>
      <c r="L43" s="397"/>
      <c r="M43" s="397"/>
      <c r="N43" s="397"/>
      <c r="O43" s="397"/>
      <c r="P43" s="397"/>
      <c r="Q43" s="397"/>
      <c r="R43" s="397"/>
      <c r="S43" s="398"/>
      <c r="T43" s="239">
        <f t="shared" si="0"/>
        <v>185</v>
      </c>
      <c r="U43" s="239"/>
      <c r="V43" s="239"/>
      <c r="W43" s="386">
        <f>T43/T52</f>
        <v>7.6131687242798354E-2</v>
      </c>
      <c r="X43" s="387"/>
      <c r="Y43" s="388"/>
      <c r="Z43" s="239">
        <f t="shared" si="1"/>
        <v>74</v>
      </c>
      <c r="AA43" s="239">
        <v>100</v>
      </c>
      <c r="AB43" s="239">
        <v>100</v>
      </c>
      <c r="AC43" s="240">
        <v>30</v>
      </c>
      <c r="AD43" s="327">
        <v>30</v>
      </c>
      <c r="AE43" s="328">
        <v>30</v>
      </c>
      <c r="AF43" s="239">
        <v>16</v>
      </c>
      <c r="AG43" s="239">
        <v>16</v>
      </c>
      <c r="AH43" s="239">
        <v>16</v>
      </c>
      <c r="AI43" s="239">
        <v>12</v>
      </c>
      <c r="AJ43" s="239">
        <v>12</v>
      </c>
      <c r="AK43" s="239">
        <v>12</v>
      </c>
      <c r="AL43" s="239"/>
      <c r="AM43" s="239"/>
      <c r="AN43" s="239"/>
      <c r="AO43" s="239">
        <v>16</v>
      </c>
      <c r="AP43" s="239">
        <v>16</v>
      </c>
      <c r="AQ43" s="239">
        <v>16</v>
      </c>
      <c r="AR43" s="239">
        <f t="shared" si="2"/>
        <v>111</v>
      </c>
      <c r="AS43" s="239"/>
      <c r="AT43" s="242"/>
      <c r="AU43" s="395"/>
      <c r="AV43" s="327"/>
      <c r="AW43" s="327"/>
      <c r="AX43" s="328"/>
      <c r="AY43" s="240">
        <v>5</v>
      </c>
      <c r="AZ43" s="327"/>
      <c r="BA43" s="327"/>
      <c r="BB43" s="328"/>
      <c r="BC43" s="244">
        <f t="shared" si="3"/>
        <v>5</v>
      </c>
      <c r="BD43" s="244"/>
      <c r="BE43" s="245"/>
    </row>
    <row r="44" spans="1:60" s="7" customFormat="1" ht="15" customHeight="1" x14ac:dyDescent="0.2">
      <c r="A44" s="68">
        <v>6</v>
      </c>
      <c r="B44" s="396" t="s">
        <v>93</v>
      </c>
      <c r="C44" s="397"/>
      <c r="D44" s="397"/>
      <c r="E44" s="397"/>
      <c r="F44" s="397"/>
      <c r="G44" s="397"/>
      <c r="H44" s="397"/>
      <c r="I44" s="397"/>
      <c r="J44" s="397"/>
      <c r="K44" s="397"/>
      <c r="L44" s="397"/>
      <c r="M44" s="397"/>
      <c r="N44" s="397"/>
      <c r="O44" s="397"/>
      <c r="P44" s="397"/>
      <c r="Q44" s="397"/>
      <c r="R44" s="397"/>
      <c r="S44" s="398"/>
      <c r="T44" s="239">
        <f t="shared" si="0"/>
        <v>600</v>
      </c>
      <c r="U44" s="239"/>
      <c r="V44" s="239"/>
      <c r="W44" s="386">
        <f>T44/T52</f>
        <v>0.24691358024691357</v>
      </c>
      <c r="X44" s="387"/>
      <c r="Y44" s="388"/>
      <c r="Z44" s="239">
        <f t="shared" si="1"/>
        <v>240</v>
      </c>
      <c r="AA44" s="239">
        <v>100</v>
      </c>
      <c r="AB44" s="239">
        <v>100</v>
      </c>
      <c r="AC44" s="240"/>
      <c r="AD44" s="327"/>
      <c r="AE44" s="328"/>
      <c r="AF44" s="239">
        <v>240</v>
      </c>
      <c r="AG44" s="239">
        <v>100</v>
      </c>
      <c r="AH44" s="239">
        <v>100</v>
      </c>
      <c r="AI44" s="239"/>
      <c r="AJ44" s="239"/>
      <c r="AK44" s="239"/>
      <c r="AL44" s="239"/>
      <c r="AM44" s="239"/>
      <c r="AN44" s="239"/>
      <c r="AO44" s="239"/>
      <c r="AP44" s="239"/>
      <c r="AQ44" s="239"/>
      <c r="AR44" s="239">
        <f t="shared" si="2"/>
        <v>360</v>
      </c>
      <c r="AS44" s="239"/>
      <c r="AT44" s="242"/>
      <c r="AU44" s="395">
        <v>9</v>
      </c>
      <c r="AV44" s="327"/>
      <c r="AW44" s="327"/>
      <c r="AX44" s="328"/>
      <c r="AY44" s="240">
        <v>9</v>
      </c>
      <c r="AZ44" s="327"/>
      <c r="BA44" s="327"/>
      <c r="BB44" s="328"/>
      <c r="BC44" s="244">
        <f t="shared" si="3"/>
        <v>18</v>
      </c>
      <c r="BD44" s="244"/>
      <c r="BE44" s="245"/>
    </row>
    <row r="45" spans="1:60" s="7" customFormat="1" ht="15" customHeight="1" x14ac:dyDescent="0.2">
      <c r="A45" s="68">
        <v>7</v>
      </c>
      <c r="B45" s="396" t="s">
        <v>94</v>
      </c>
      <c r="C45" s="397"/>
      <c r="D45" s="397"/>
      <c r="E45" s="397"/>
      <c r="F45" s="397"/>
      <c r="G45" s="397"/>
      <c r="H45" s="397"/>
      <c r="I45" s="397"/>
      <c r="J45" s="397"/>
      <c r="K45" s="397"/>
      <c r="L45" s="397"/>
      <c r="M45" s="397"/>
      <c r="N45" s="397"/>
      <c r="O45" s="397"/>
      <c r="P45" s="397"/>
      <c r="Q45" s="397"/>
      <c r="R45" s="397"/>
      <c r="S45" s="398"/>
      <c r="T45" s="239">
        <f t="shared" si="0"/>
        <v>125</v>
      </c>
      <c r="U45" s="239"/>
      <c r="V45" s="239"/>
      <c r="W45" s="386">
        <f>T45/T52</f>
        <v>5.1440329218106998E-2</v>
      </c>
      <c r="X45" s="387"/>
      <c r="Y45" s="388"/>
      <c r="Z45" s="239">
        <f t="shared" si="1"/>
        <v>50</v>
      </c>
      <c r="AA45" s="239">
        <v>100</v>
      </c>
      <c r="AB45" s="239">
        <v>100</v>
      </c>
      <c r="AC45" s="240">
        <v>30</v>
      </c>
      <c r="AD45" s="327">
        <v>30</v>
      </c>
      <c r="AE45" s="328">
        <v>30</v>
      </c>
      <c r="AF45" s="239"/>
      <c r="AG45" s="239"/>
      <c r="AH45" s="239"/>
      <c r="AI45" s="239"/>
      <c r="AJ45" s="239"/>
      <c r="AK45" s="239"/>
      <c r="AL45" s="239">
        <v>20</v>
      </c>
      <c r="AM45" s="239">
        <v>20</v>
      </c>
      <c r="AN45" s="239">
        <v>20</v>
      </c>
      <c r="AO45" s="239"/>
      <c r="AP45" s="239"/>
      <c r="AQ45" s="239"/>
      <c r="AR45" s="239">
        <f t="shared" si="2"/>
        <v>75</v>
      </c>
      <c r="AS45" s="239"/>
      <c r="AT45" s="242"/>
      <c r="AU45" s="395">
        <v>4</v>
      </c>
      <c r="AV45" s="327"/>
      <c r="AW45" s="327"/>
      <c r="AX45" s="328"/>
      <c r="AY45" s="240"/>
      <c r="AZ45" s="327"/>
      <c r="BA45" s="327"/>
      <c r="BB45" s="328"/>
      <c r="BC45" s="244">
        <f t="shared" si="3"/>
        <v>4</v>
      </c>
      <c r="BD45" s="244"/>
      <c r="BE45" s="245"/>
    </row>
    <row r="46" spans="1:60" s="7" customFormat="1" ht="15" customHeight="1" x14ac:dyDescent="0.2">
      <c r="A46" s="68">
        <v>8</v>
      </c>
      <c r="B46" s="396" t="s">
        <v>95</v>
      </c>
      <c r="C46" s="397"/>
      <c r="D46" s="397"/>
      <c r="E46" s="397"/>
      <c r="F46" s="397"/>
      <c r="G46" s="397"/>
      <c r="H46" s="397"/>
      <c r="I46" s="397"/>
      <c r="J46" s="397"/>
      <c r="K46" s="397"/>
      <c r="L46" s="397"/>
      <c r="M46" s="397"/>
      <c r="N46" s="397"/>
      <c r="O46" s="397"/>
      <c r="P46" s="397"/>
      <c r="Q46" s="397"/>
      <c r="R46" s="397"/>
      <c r="S46" s="398"/>
      <c r="T46" s="239">
        <f t="shared" si="0"/>
        <v>75</v>
      </c>
      <c r="U46" s="239"/>
      <c r="V46" s="239"/>
      <c r="W46" s="386">
        <f>T46/T52</f>
        <v>3.0864197530864196E-2</v>
      </c>
      <c r="X46" s="387"/>
      <c r="Y46" s="388"/>
      <c r="Z46" s="239">
        <f t="shared" si="1"/>
        <v>30</v>
      </c>
      <c r="AA46" s="239">
        <v>100</v>
      </c>
      <c r="AB46" s="239">
        <v>100</v>
      </c>
      <c r="AC46" s="240">
        <v>20</v>
      </c>
      <c r="AD46" s="327">
        <v>20</v>
      </c>
      <c r="AE46" s="328">
        <v>20</v>
      </c>
      <c r="AF46" s="239"/>
      <c r="AG46" s="239"/>
      <c r="AH46" s="239"/>
      <c r="AI46" s="239"/>
      <c r="AJ46" s="239"/>
      <c r="AK46" s="239"/>
      <c r="AL46" s="239">
        <v>10</v>
      </c>
      <c r="AM46" s="239">
        <v>10</v>
      </c>
      <c r="AN46" s="239">
        <v>10</v>
      </c>
      <c r="AO46" s="239"/>
      <c r="AP46" s="239"/>
      <c r="AQ46" s="239"/>
      <c r="AR46" s="239">
        <f t="shared" si="2"/>
        <v>45</v>
      </c>
      <c r="AS46" s="239"/>
      <c r="AT46" s="242"/>
      <c r="AU46" s="395">
        <v>2</v>
      </c>
      <c r="AV46" s="327"/>
      <c r="AW46" s="327"/>
      <c r="AX46" s="328"/>
      <c r="AY46" s="240"/>
      <c r="AZ46" s="327"/>
      <c r="BA46" s="327"/>
      <c r="BB46" s="328"/>
      <c r="BC46" s="244">
        <f t="shared" si="3"/>
        <v>2</v>
      </c>
      <c r="BD46" s="244"/>
      <c r="BE46" s="245"/>
    </row>
    <row r="47" spans="1:60" s="7" customFormat="1" ht="15" customHeight="1" x14ac:dyDescent="0.2">
      <c r="A47" s="82">
        <v>9</v>
      </c>
      <c r="B47" s="573" t="s">
        <v>96</v>
      </c>
      <c r="C47" s="574"/>
      <c r="D47" s="574"/>
      <c r="E47" s="574"/>
      <c r="F47" s="574"/>
      <c r="G47" s="574"/>
      <c r="H47" s="574"/>
      <c r="I47" s="574"/>
      <c r="J47" s="574"/>
      <c r="K47" s="574"/>
      <c r="L47" s="574"/>
      <c r="M47" s="574"/>
      <c r="N47" s="574"/>
      <c r="O47" s="574"/>
      <c r="P47" s="574"/>
      <c r="Q47" s="574"/>
      <c r="R47" s="574"/>
      <c r="S47" s="575"/>
      <c r="T47" s="354">
        <f t="shared" si="0"/>
        <v>125</v>
      </c>
      <c r="U47" s="354"/>
      <c r="V47" s="354"/>
      <c r="W47" s="629">
        <f>T47/T52</f>
        <v>5.1440329218106998E-2</v>
      </c>
      <c r="X47" s="630"/>
      <c r="Y47" s="631"/>
      <c r="Z47" s="354">
        <f t="shared" si="1"/>
        <v>50</v>
      </c>
      <c r="AA47" s="354">
        <v>100</v>
      </c>
      <c r="AB47" s="354">
        <v>100</v>
      </c>
      <c r="AC47" s="348">
        <v>30</v>
      </c>
      <c r="AD47" s="342">
        <v>60</v>
      </c>
      <c r="AE47" s="343">
        <v>60</v>
      </c>
      <c r="AF47" s="354">
        <v>10</v>
      </c>
      <c r="AG47" s="354"/>
      <c r="AH47" s="354"/>
      <c r="AI47" s="354"/>
      <c r="AJ47" s="354"/>
      <c r="AK47" s="354"/>
      <c r="AL47" s="354">
        <v>10</v>
      </c>
      <c r="AM47" s="354">
        <v>10</v>
      </c>
      <c r="AN47" s="354">
        <v>10</v>
      </c>
      <c r="AO47" s="354"/>
      <c r="AP47" s="354"/>
      <c r="AQ47" s="354"/>
      <c r="AR47" s="354">
        <f t="shared" si="2"/>
        <v>75</v>
      </c>
      <c r="AS47" s="354"/>
      <c r="AT47" s="355"/>
      <c r="AU47" s="341"/>
      <c r="AV47" s="342"/>
      <c r="AW47" s="342"/>
      <c r="AX47" s="343"/>
      <c r="AY47" s="348">
        <v>4</v>
      </c>
      <c r="AZ47" s="342"/>
      <c r="BA47" s="342"/>
      <c r="BB47" s="343"/>
      <c r="BC47" s="450">
        <f t="shared" si="3"/>
        <v>4</v>
      </c>
      <c r="BD47" s="450"/>
      <c r="BE47" s="628"/>
    </row>
    <row r="48" spans="1:60" s="7" customFormat="1" ht="15" customHeight="1" x14ac:dyDescent="0.2">
      <c r="A48" s="70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0"/>
      <c r="U48" s="70"/>
      <c r="V48" s="70"/>
      <c r="W48" s="85"/>
      <c r="X48" s="85"/>
      <c r="Y48" s="85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86"/>
      <c r="BD48" s="86"/>
      <c r="BE48" s="86"/>
    </row>
    <row r="49" spans="1:60" s="7" customFormat="1" ht="15" customHeight="1" x14ac:dyDescent="0.2">
      <c r="A49" s="72"/>
      <c r="B49" s="572" t="s">
        <v>97</v>
      </c>
      <c r="C49" s="572"/>
      <c r="D49" s="572"/>
      <c r="E49" s="572"/>
      <c r="F49" s="572"/>
      <c r="G49" s="572"/>
      <c r="H49" s="572"/>
      <c r="I49" s="572"/>
      <c r="J49" s="572"/>
      <c r="K49" s="572"/>
      <c r="L49" s="572"/>
      <c r="M49" s="572"/>
      <c r="N49" s="572"/>
      <c r="O49" s="572"/>
      <c r="P49" s="572"/>
      <c r="Q49" s="572"/>
      <c r="R49" s="572"/>
      <c r="S49" s="572"/>
      <c r="T49" s="72"/>
      <c r="U49" s="72"/>
      <c r="V49" s="72"/>
      <c r="W49" s="76"/>
      <c r="X49" s="76"/>
      <c r="Y49" s="76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52"/>
      <c r="BD49" s="52"/>
      <c r="BE49" s="52"/>
    </row>
    <row r="50" spans="1:60" s="8" customFormat="1" ht="15" customHeight="1" x14ac:dyDescent="0.25">
      <c r="A50" s="79">
        <v>10</v>
      </c>
      <c r="B50" s="579" t="s">
        <v>98</v>
      </c>
      <c r="C50" s="572"/>
      <c r="D50" s="572"/>
      <c r="E50" s="572"/>
      <c r="F50" s="572"/>
      <c r="G50" s="572"/>
      <c r="H50" s="572"/>
      <c r="I50" s="572"/>
      <c r="J50" s="572"/>
      <c r="K50" s="572"/>
      <c r="L50" s="572"/>
      <c r="M50" s="572"/>
      <c r="N50" s="572"/>
      <c r="O50" s="572"/>
      <c r="P50" s="572"/>
      <c r="Q50" s="572"/>
      <c r="R50" s="572"/>
      <c r="S50" s="580"/>
      <c r="T50" s="577">
        <f t="shared" si="0"/>
        <v>120</v>
      </c>
      <c r="U50" s="577"/>
      <c r="V50" s="577"/>
      <c r="W50" s="581">
        <f>T50/T52</f>
        <v>4.9382716049382713E-2</v>
      </c>
      <c r="X50" s="582"/>
      <c r="Y50" s="583"/>
      <c r="Z50" s="577">
        <f t="shared" si="1"/>
        <v>120</v>
      </c>
      <c r="AA50" s="577">
        <v>100</v>
      </c>
      <c r="AB50" s="577">
        <v>100</v>
      </c>
      <c r="AC50" s="329"/>
      <c r="AD50" s="330"/>
      <c r="AE50" s="331"/>
      <c r="AF50" s="577">
        <v>120</v>
      </c>
      <c r="AG50" s="577"/>
      <c r="AH50" s="577"/>
      <c r="AI50" s="577"/>
      <c r="AJ50" s="577"/>
      <c r="AK50" s="577"/>
      <c r="AL50" s="577"/>
      <c r="AM50" s="577"/>
      <c r="AN50" s="577"/>
      <c r="AO50" s="577"/>
      <c r="AP50" s="577"/>
      <c r="AQ50" s="577"/>
      <c r="AR50" s="577"/>
      <c r="AS50" s="577"/>
      <c r="AT50" s="578"/>
      <c r="AU50" s="347"/>
      <c r="AV50" s="330"/>
      <c r="AW50" s="330"/>
      <c r="AX50" s="331"/>
      <c r="AY50" s="329"/>
      <c r="AZ50" s="330"/>
      <c r="BA50" s="330"/>
      <c r="BB50" s="331"/>
      <c r="BC50" s="255"/>
      <c r="BD50" s="255"/>
      <c r="BE50" s="571"/>
      <c r="BF50" s="7"/>
      <c r="BG50" s="7"/>
      <c r="BH50" s="7"/>
    </row>
    <row r="51" spans="1:60" s="9" customFormat="1" ht="15" customHeight="1" x14ac:dyDescent="0.25">
      <c r="A51" s="68">
        <v>11</v>
      </c>
      <c r="B51" s="396" t="s">
        <v>99</v>
      </c>
      <c r="C51" s="397"/>
      <c r="D51" s="397"/>
      <c r="E51" s="397"/>
      <c r="F51" s="397"/>
      <c r="G51" s="397"/>
      <c r="H51" s="397"/>
      <c r="I51" s="397"/>
      <c r="J51" s="397"/>
      <c r="K51" s="397"/>
      <c r="L51" s="397"/>
      <c r="M51" s="397"/>
      <c r="N51" s="397"/>
      <c r="O51" s="397"/>
      <c r="P51" s="397"/>
      <c r="Q51" s="397"/>
      <c r="R51" s="397"/>
      <c r="S51" s="398"/>
      <c r="T51" s="239">
        <f t="shared" si="0"/>
        <v>60</v>
      </c>
      <c r="U51" s="239"/>
      <c r="V51" s="239"/>
      <c r="W51" s="386">
        <f>T51/T52</f>
        <v>2.4691358024691357E-2</v>
      </c>
      <c r="X51" s="387"/>
      <c r="Y51" s="388"/>
      <c r="Z51" s="239">
        <f>AC51+AF51+AI51+AL51+AO51</f>
        <v>60</v>
      </c>
      <c r="AA51" s="239">
        <v>100</v>
      </c>
      <c r="AB51" s="239">
        <v>100</v>
      </c>
      <c r="AC51" s="240"/>
      <c r="AD51" s="327"/>
      <c r="AE51" s="328"/>
      <c r="AF51" s="239">
        <v>60</v>
      </c>
      <c r="AG51" s="239">
        <v>60</v>
      </c>
      <c r="AH51" s="239">
        <v>60</v>
      </c>
      <c r="AI51" s="239"/>
      <c r="AJ51" s="239"/>
      <c r="AK51" s="239"/>
      <c r="AL51" s="239"/>
      <c r="AM51" s="239"/>
      <c r="AN51" s="239"/>
      <c r="AO51" s="239"/>
      <c r="AP51" s="239"/>
      <c r="AQ51" s="239"/>
      <c r="AR51" s="239"/>
      <c r="AS51" s="239"/>
      <c r="AT51" s="242"/>
      <c r="AU51" s="395"/>
      <c r="AV51" s="327"/>
      <c r="AW51" s="327"/>
      <c r="AX51" s="328"/>
      <c r="AY51" s="240"/>
      <c r="AZ51" s="327"/>
      <c r="BA51" s="327"/>
      <c r="BB51" s="328"/>
      <c r="BC51" s="244"/>
      <c r="BD51" s="244"/>
      <c r="BE51" s="245"/>
      <c r="BF51" s="7"/>
      <c r="BG51" s="7"/>
      <c r="BH51" s="7"/>
    </row>
    <row r="52" spans="1:60" s="7" customFormat="1" ht="15" customHeight="1" thickBot="1" x14ac:dyDescent="0.3">
      <c r="A52" s="27"/>
      <c r="B52" s="576" t="s">
        <v>3</v>
      </c>
      <c r="C52" s="576"/>
      <c r="D52" s="576"/>
      <c r="E52" s="576"/>
      <c r="F52" s="576"/>
      <c r="G52" s="576"/>
      <c r="H52" s="576"/>
      <c r="I52" s="576"/>
      <c r="J52" s="576"/>
      <c r="K52" s="576"/>
      <c r="L52" s="576"/>
      <c r="M52" s="576"/>
      <c r="N52" s="576"/>
      <c r="O52" s="576"/>
      <c r="P52" s="576"/>
      <c r="Q52" s="576"/>
      <c r="R52" s="576"/>
      <c r="S52" s="576"/>
      <c r="T52" s="273">
        <f>Z52+AR52</f>
        <v>2430</v>
      </c>
      <c r="U52" s="273"/>
      <c r="V52" s="273"/>
      <c r="W52" s="274">
        <f>SUM(W39:W51)</f>
        <v>1</v>
      </c>
      <c r="X52" s="274"/>
      <c r="Y52" s="274"/>
      <c r="Z52" s="414">
        <f>SUM(Z39:Z51)</f>
        <v>1080</v>
      </c>
      <c r="AA52" s="273"/>
      <c r="AB52" s="273"/>
      <c r="AC52" s="414">
        <f>SUM(AC39:AC51)</f>
        <v>314</v>
      </c>
      <c r="AD52" s="273"/>
      <c r="AE52" s="273"/>
      <c r="AF52" s="414">
        <f>SUM(AF39:AF51)</f>
        <v>564</v>
      </c>
      <c r="AG52" s="273"/>
      <c r="AH52" s="273"/>
      <c r="AI52" s="414">
        <f>SUM(AI39:AI51)</f>
        <v>48</v>
      </c>
      <c r="AJ52" s="273"/>
      <c r="AK52" s="273"/>
      <c r="AL52" s="414">
        <f>SUM(AL39:AL51)</f>
        <v>40</v>
      </c>
      <c r="AM52" s="273"/>
      <c r="AN52" s="273"/>
      <c r="AO52" s="414">
        <f>SUM(AO39:AO51)</f>
        <v>114</v>
      </c>
      <c r="AP52" s="273"/>
      <c r="AQ52" s="273"/>
      <c r="AR52" s="275">
        <f>SUM(AR39:AR51)</f>
        <v>1350</v>
      </c>
      <c r="AS52" s="413"/>
      <c r="AT52" s="444"/>
      <c r="AU52" s="414"/>
      <c r="AV52" s="273"/>
      <c r="AW52" s="273"/>
      <c r="AX52" s="273"/>
      <c r="AY52" s="273"/>
      <c r="AZ52" s="273"/>
      <c r="BA52" s="273"/>
      <c r="BB52" s="273"/>
      <c r="BC52" s="273">
        <f>SUM(BC39:BE51)</f>
        <v>66</v>
      </c>
      <c r="BD52" s="273"/>
      <c r="BE52" s="443"/>
      <c r="BF52" s="8"/>
      <c r="BG52" s="8"/>
      <c r="BH52" s="8"/>
    </row>
    <row r="53" spans="1:60" s="7" customFormat="1" ht="15" customHeight="1" x14ac:dyDescent="0.2">
      <c r="A53" s="5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43"/>
      <c r="X53" s="43"/>
      <c r="Y53" s="43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71"/>
      <c r="AV53" s="71"/>
      <c r="AW53" s="71"/>
      <c r="AX53" s="71"/>
      <c r="AY53" s="71"/>
      <c r="AZ53" s="71"/>
      <c r="BA53" s="71"/>
      <c r="BB53" s="71"/>
      <c r="BC53" s="80"/>
      <c r="BD53" s="80"/>
      <c r="BE53" s="80"/>
    </row>
    <row r="54" spans="1:60" s="8" customFormat="1" ht="1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</row>
    <row r="55" spans="1:60" s="7" customFormat="1" ht="15" customHeight="1" thickBot="1" x14ac:dyDescent="0.3">
      <c r="A55" s="8"/>
      <c r="B55" s="357" t="s">
        <v>103</v>
      </c>
      <c r="C55" s="357"/>
      <c r="D55" s="357"/>
      <c r="E55" s="357"/>
      <c r="F55" s="357"/>
      <c r="G55" s="357"/>
      <c r="H55" s="357"/>
      <c r="I55" s="357"/>
      <c r="J55" s="357"/>
      <c r="K55" s="357"/>
      <c r="L55" s="357"/>
      <c r="M55" s="357"/>
      <c r="N55" s="357"/>
      <c r="O55" s="357"/>
      <c r="P55" s="357"/>
      <c r="Q55" s="357"/>
      <c r="R55" s="357"/>
      <c r="S55" s="357"/>
      <c r="T55" s="357"/>
      <c r="U55" s="357"/>
      <c r="V55" s="357"/>
      <c r="W55" s="357"/>
      <c r="X55" s="357"/>
      <c r="Y55" s="357"/>
      <c r="Z55" s="357"/>
      <c r="AA55" s="357"/>
      <c r="AB55" s="357"/>
      <c r="AC55" s="357"/>
      <c r="AD55" s="357"/>
      <c r="AE55" s="357"/>
      <c r="AF55" s="357"/>
      <c r="AG55" s="357"/>
      <c r="AH55" s="357"/>
      <c r="AI55" s="357"/>
      <c r="AJ55" s="357"/>
      <c r="AK55" s="357"/>
      <c r="AL55" s="357"/>
      <c r="AM55" s="357"/>
      <c r="AN55" s="357"/>
      <c r="AO55" s="357"/>
      <c r="AP55" s="357"/>
      <c r="AQ55" s="357"/>
      <c r="AR55" s="357"/>
      <c r="AS55" s="357"/>
      <c r="AT55" s="357"/>
      <c r="AU55" s="449"/>
      <c r="AV55" s="449"/>
      <c r="AW55" s="449"/>
      <c r="AX55" s="449"/>
      <c r="AY55" s="449"/>
      <c r="AZ55" s="449"/>
      <c r="BA55" s="449"/>
      <c r="BB55" s="449"/>
      <c r="BC55" s="449"/>
      <c r="BD55" s="449"/>
      <c r="BE55" s="449"/>
    </row>
    <row r="56" spans="1:60" s="89" customFormat="1" ht="15" customHeight="1" x14ac:dyDescent="0.2">
      <c r="A56" s="297" t="s">
        <v>1</v>
      </c>
      <c r="B56" s="292" t="s">
        <v>72</v>
      </c>
      <c r="C56" s="292"/>
      <c r="D56" s="292"/>
      <c r="E56" s="292"/>
      <c r="F56" s="292"/>
      <c r="G56" s="292"/>
      <c r="H56" s="292"/>
      <c r="I56" s="292"/>
      <c r="J56" s="292"/>
      <c r="K56" s="292"/>
      <c r="L56" s="292"/>
      <c r="M56" s="292"/>
      <c r="N56" s="292"/>
      <c r="O56" s="292"/>
      <c r="P56" s="292"/>
      <c r="Q56" s="292"/>
      <c r="R56" s="292"/>
      <c r="S56" s="292"/>
      <c r="T56" s="295" t="s">
        <v>73</v>
      </c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5"/>
      <c r="AH56" s="295"/>
      <c r="AI56" s="295"/>
      <c r="AJ56" s="295"/>
      <c r="AK56" s="295"/>
      <c r="AL56" s="295"/>
      <c r="AM56" s="295"/>
      <c r="AN56" s="295"/>
      <c r="AO56" s="295"/>
      <c r="AP56" s="295"/>
      <c r="AQ56" s="295"/>
      <c r="AR56" s="295"/>
      <c r="AS56" s="295"/>
      <c r="AT56" s="296"/>
      <c r="AU56" s="297" t="s">
        <v>74</v>
      </c>
      <c r="AV56" s="295"/>
      <c r="AW56" s="295"/>
      <c r="AX56" s="295"/>
      <c r="AY56" s="295"/>
      <c r="AZ56" s="295"/>
      <c r="BA56" s="295"/>
      <c r="BB56" s="298"/>
      <c r="BC56" s="299" t="s">
        <v>75</v>
      </c>
      <c r="BD56" s="300"/>
      <c r="BE56" s="301"/>
    </row>
    <row r="57" spans="1:60" s="89" customFormat="1" ht="15" customHeight="1" x14ac:dyDescent="0.2">
      <c r="A57" s="393"/>
      <c r="B57" s="293"/>
      <c r="C57" s="293"/>
      <c r="D57" s="293"/>
      <c r="E57" s="293"/>
      <c r="F57" s="293"/>
      <c r="G57" s="293"/>
      <c r="H57" s="293"/>
      <c r="I57" s="293"/>
      <c r="J57" s="293"/>
      <c r="K57" s="293"/>
      <c r="L57" s="293"/>
      <c r="M57" s="293"/>
      <c r="N57" s="293"/>
      <c r="O57" s="293"/>
      <c r="P57" s="293"/>
      <c r="Q57" s="293"/>
      <c r="R57" s="293"/>
      <c r="S57" s="293"/>
      <c r="T57" s="308" t="s">
        <v>76</v>
      </c>
      <c r="U57" s="309"/>
      <c r="V57" s="309"/>
      <c r="W57" s="309"/>
      <c r="X57" s="309"/>
      <c r="Y57" s="310"/>
      <c r="Z57" s="244" t="s">
        <v>77</v>
      </c>
      <c r="AA57" s="244"/>
      <c r="AB57" s="244"/>
      <c r="AC57" s="244"/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317"/>
      <c r="AU57" s="241">
        <v>1</v>
      </c>
      <c r="AV57" s="239"/>
      <c r="AW57" s="239"/>
      <c r="AX57" s="239"/>
      <c r="AY57" s="239">
        <v>2</v>
      </c>
      <c r="AZ57" s="239"/>
      <c r="BA57" s="239"/>
      <c r="BB57" s="242"/>
      <c r="BC57" s="302"/>
      <c r="BD57" s="303"/>
      <c r="BE57" s="304"/>
    </row>
    <row r="58" spans="1:60" s="89" customFormat="1" ht="15" customHeight="1" x14ac:dyDescent="0.2">
      <c r="A58" s="393"/>
      <c r="B58" s="293"/>
      <c r="C58" s="293"/>
      <c r="D58" s="293"/>
      <c r="E58" s="293"/>
      <c r="F58" s="293"/>
      <c r="G58" s="293"/>
      <c r="H58" s="293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311"/>
      <c r="U58" s="312"/>
      <c r="V58" s="312"/>
      <c r="W58" s="312"/>
      <c r="X58" s="312"/>
      <c r="Y58" s="313"/>
      <c r="Z58" s="335" t="s">
        <v>47</v>
      </c>
      <c r="AA58" s="335"/>
      <c r="AB58" s="335"/>
      <c r="AC58" s="335" t="s">
        <v>78</v>
      </c>
      <c r="AD58" s="335"/>
      <c r="AE58" s="335"/>
      <c r="AF58" s="335" t="s">
        <v>79</v>
      </c>
      <c r="AG58" s="335"/>
      <c r="AH58" s="335"/>
      <c r="AI58" s="337" t="s">
        <v>80</v>
      </c>
      <c r="AJ58" s="337"/>
      <c r="AK58" s="337"/>
      <c r="AL58" s="335" t="s">
        <v>81</v>
      </c>
      <c r="AM58" s="335"/>
      <c r="AN58" s="335"/>
      <c r="AO58" s="335" t="s">
        <v>82</v>
      </c>
      <c r="AP58" s="335"/>
      <c r="AQ58" s="335"/>
      <c r="AR58" s="337" t="s">
        <v>83</v>
      </c>
      <c r="AS58" s="337"/>
      <c r="AT58" s="339"/>
      <c r="AU58" s="341" t="s">
        <v>84</v>
      </c>
      <c r="AV58" s="342"/>
      <c r="AW58" s="342"/>
      <c r="AX58" s="343"/>
      <c r="AY58" s="348" t="s">
        <v>85</v>
      </c>
      <c r="AZ58" s="342"/>
      <c r="BA58" s="342"/>
      <c r="BB58" s="349"/>
      <c r="BC58" s="302"/>
      <c r="BD58" s="303"/>
      <c r="BE58" s="304"/>
    </row>
    <row r="59" spans="1:60" s="89" customFormat="1" ht="15" customHeight="1" x14ac:dyDescent="0.2">
      <c r="A59" s="393"/>
      <c r="B59" s="293"/>
      <c r="C59" s="293"/>
      <c r="D59" s="293"/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311"/>
      <c r="U59" s="312"/>
      <c r="V59" s="312"/>
      <c r="W59" s="312"/>
      <c r="X59" s="312"/>
      <c r="Y59" s="313"/>
      <c r="Z59" s="335"/>
      <c r="AA59" s="335"/>
      <c r="AB59" s="335"/>
      <c r="AC59" s="335"/>
      <c r="AD59" s="335"/>
      <c r="AE59" s="335"/>
      <c r="AF59" s="335"/>
      <c r="AG59" s="335"/>
      <c r="AH59" s="335"/>
      <c r="AI59" s="337"/>
      <c r="AJ59" s="337"/>
      <c r="AK59" s="337"/>
      <c r="AL59" s="335"/>
      <c r="AM59" s="335"/>
      <c r="AN59" s="335"/>
      <c r="AO59" s="335"/>
      <c r="AP59" s="335"/>
      <c r="AQ59" s="335"/>
      <c r="AR59" s="337"/>
      <c r="AS59" s="337"/>
      <c r="AT59" s="339"/>
      <c r="AU59" s="344"/>
      <c r="AV59" s="345"/>
      <c r="AW59" s="345"/>
      <c r="AX59" s="346"/>
      <c r="AY59" s="350"/>
      <c r="AZ59" s="345"/>
      <c r="BA59" s="345"/>
      <c r="BB59" s="351"/>
      <c r="BC59" s="302"/>
      <c r="BD59" s="303"/>
      <c r="BE59" s="304"/>
    </row>
    <row r="60" spans="1:60" s="89" customFormat="1" ht="15" customHeight="1" x14ac:dyDescent="0.2">
      <c r="A60" s="478"/>
      <c r="B60" s="294"/>
      <c r="C60" s="294"/>
      <c r="D60" s="294"/>
      <c r="E60" s="294"/>
      <c r="F60" s="294"/>
      <c r="G60" s="294"/>
      <c r="H60" s="294"/>
      <c r="I60" s="294"/>
      <c r="J60" s="294"/>
      <c r="K60" s="294"/>
      <c r="L60" s="294"/>
      <c r="M60" s="294"/>
      <c r="N60" s="294"/>
      <c r="O60" s="294"/>
      <c r="P60" s="294"/>
      <c r="Q60" s="294"/>
      <c r="R60" s="294"/>
      <c r="S60" s="294"/>
      <c r="T60" s="311"/>
      <c r="U60" s="312"/>
      <c r="V60" s="312"/>
      <c r="W60" s="312"/>
      <c r="X60" s="312"/>
      <c r="Y60" s="313"/>
      <c r="Z60" s="336"/>
      <c r="AA60" s="336"/>
      <c r="AB60" s="336"/>
      <c r="AC60" s="336"/>
      <c r="AD60" s="336"/>
      <c r="AE60" s="336"/>
      <c r="AF60" s="336"/>
      <c r="AG60" s="336"/>
      <c r="AH60" s="336"/>
      <c r="AI60" s="338"/>
      <c r="AJ60" s="338"/>
      <c r="AK60" s="338"/>
      <c r="AL60" s="336"/>
      <c r="AM60" s="336"/>
      <c r="AN60" s="336"/>
      <c r="AO60" s="336"/>
      <c r="AP60" s="336"/>
      <c r="AQ60" s="336"/>
      <c r="AR60" s="338"/>
      <c r="AS60" s="338"/>
      <c r="AT60" s="340"/>
      <c r="AU60" s="344"/>
      <c r="AV60" s="345"/>
      <c r="AW60" s="345"/>
      <c r="AX60" s="346"/>
      <c r="AY60" s="350"/>
      <c r="AZ60" s="345"/>
      <c r="BA60" s="345"/>
      <c r="BB60" s="351"/>
      <c r="BC60" s="305"/>
      <c r="BD60" s="306"/>
      <c r="BE60" s="307"/>
    </row>
    <row r="61" spans="1:60" s="89" customFormat="1" ht="15" customHeight="1" x14ac:dyDescent="0.2">
      <c r="A61" s="478"/>
      <c r="B61" s="294"/>
      <c r="C61" s="294"/>
      <c r="D61" s="294"/>
      <c r="E61" s="294"/>
      <c r="F61" s="294"/>
      <c r="G61" s="294"/>
      <c r="H61" s="294"/>
      <c r="I61" s="294"/>
      <c r="J61" s="294"/>
      <c r="K61" s="294"/>
      <c r="L61" s="294"/>
      <c r="M61" s="294"/>
      <c r="N61" s="294"/>
      <c r="O61" s="294"/>
      <c r="P61" s="294"/>
      <c r="Q61" s="294"/>
      <c r="R61" s="294"/>
      <c r="S61" s="294"/>
      <c r="T61" s="311"/>
      <c r="U61" s="312"/>
      <c r="V61" s="312"/>
      <c r="W61" s="312"/>
      <c r="X61" s="312"/>
      <c r="Y61" s="313"/>
      <c r="Z61" s="336"/>
      <c r="AA61" s="336"/>
      <c r="AB61" s="336"/>
      <c r="AC61" s="336"/>
      <c r="AD61" s="336"/>
      <c r="AE61" s="336"/>
      <c r="AF61" s="336"/>
      <c r="AG61" s="336"/>
      <c r="AH61" s="336"/>
      <c r="AI61" s="338"/>
      <c r="AJ61" s="338"/>
      <c r="AK61" s="338"/>
      <c r="AL61" s="336"/>
      <c r="AM61" s="336"/>
      <c r="AN61" s="336"/>
      <c r="AO61" s="336"/>
      <c r="AP61" s="336"/>
      <c r="AQ61" s="336"/>
      <c r="AR61" s="338"/>
      <c r="AS61" s="338"/>
      <c r="AT61" s="340"/>
      <c r="AU61" s="344"/>
      <c r="AV61" s="345"/>
      <c r="AW61" s="345"/>
      <c r="AX61" s="346"/>
      <c r="AY61" s="350"/>
      <c r="AZ61" s="345"/>
      <c r="BA61" s="345"/>
      <c r="BB61" s="351"/>
      <c r="BC61" s="305"/>
      <c r="BD61" s="306"/>
      <c r="BE61" s="307"/>
    </row>
    <row r="62" spans="1:60" s="8" customFormat="1" ht="15" customHeight="1" x14ac:dyDescent="0.25">
      <c r="A62" s="478"/>
      <c r="B62" s="294"/>
      <c r="C62" s="294"/>
      <c r="D62" s="294"/>
      <c r="E62" s="294"/>
      <c r="F62" s="294"/>
      <c r="G62" s="294"/>
      <c r="H62" s="294"/>
      <c r="I62" s="294"/>
      <c r="J62" s="294"/>
      <c r="K62" s="294"/>
      <c r="L62" s="294"/>
      <c r="M62" s="294"/>
      <c r="N62" s="294"/>
      <c r="O62" s="294"/>
      <c r="P62" s="294"/>
      <c r="Q62" s="294"/>
      <c r="R62" s="294"/>
      <c r="S62" s="294"/>
      <c r="T62" s="311"/>
      <c r="U62" s="312"/>
      <c r="V62" s="312"/>
      <c r="W62" s="312"/>
      <c r="X62" s="312"/>
      <c r="Y62" s="313"/>
      <c r="Z62" s="336"/>
      <c r="AA62" s="336"/>
      <c r="AB62" s="336"/>
      <c r="AC62" s="336"/>
      <c r="AD62" s="336"/>
      <c r="AE62" s="336"/>
      <c r="AF62" s="336"/>
      <c r="AG62" s="336"/>
      <c r="AH62" s="336"/>
      <c r="AI62" s="338"/>
      <c r="AJ62" s="338"/>
      <c r="AK62" s="338"/>
      <c r="AL62" s="336"/>
      <c r="AM62" s="336"/>
      <c r="AN62" s="336"/>
      <c r="AO62" s="336"/>
      <c r="AP62" s="336"/>
      <c r="AQ62" s="336"/>
      <c r="AR62" s="338"/>
      <c r="AS62" s="338"/>
      <c r="AT62" s="340"/>
      <c r="AU62" s="344"/>
      <c r="AV62" s="345"/>
      <c r="AW62" s="345"/>
      <c r="AX62" s="346"/>
      <c r="AY62" s="350"/>
      <c r="AZ62" s="345"/>
      <c r="BA62" s="345"/>
      <c r="BB62" s="351"/>
      <c r="BC62" s="305"/>
      <c r="BD62" s="306"/>
      <c r="BE62" s="307"/>
      <c r="BF62" s="89"/>
      <c r="BG62" s="89"/>
      <c r="BH62" s="89"/>
    </row>
    <row r="63" spans="1:60" s="89" customFormat="1" ht="15" customHeight="1" x14ac:dyDescent="0.2">
      <c r="A63" s="478"/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  <c r="P63" s="294"/>
      <c r="Q63" s="294"/>
      <c r="R63" s="294"/>
      <c r="S63" s="294"/>
      <c r="T63" s="311"/>
      <c r="U63" s="312"/>
      <c r="V63" s="312"/>
      <c r="W63" s="312"/>
      <c r="X63" s="312"/>
      <c r="Y63" s="313"/>
      <c r="Z63" s="336"/>
      <c r="AA63" s="336"/>
      <c r="AB63" s="336"/>
      <c r="AC63" s="336"/>
      <c r="AD63" s="336"/>
      <c r="AE63" s="336"/>
      <c r="AF63" s="336"/>
      <c r="AG63" s="336"/>
      <c r="AH63" s="336"/>
      <c r="AI63" s="338"/>
      <c r="AJ63" s="338"/>
      <c r="AK63" s="338"/>
      <c r="AL63" s="336"/>
      <c r="AM63" s="336"/>
      <c r="AN63" s="336"/>
      <c r="AO63" s="336"/>
      <c r="AP63" s="336"/>
      <c r="AQ63" s="336"/>
      <c r="AR63" s="338"/>
      <c r="AS63" s="338"/>
      <c r="AT63" s="340"/>
      <c r="AU63" s="344"/>
      <c r="AV63" s="345"/>
      <c r="AW63" s="345"/>
      <c r="AX63" s="346"/>
      <c r="AY63" s="350"/>
      <c r="AZ63" s="345"/>
      <c r="BA63" s="345"/>
      <c r="BB63" s="351"/>
      <c r="BC63" s="305"/>
      <c r="BD63" s="306"/>
      <c r="BE63" s="307"/>
    </row>
    <row r="64" spans="1:60" s="89" customFormat="1" ht="15" customHeight="1" x14ac:dyDescent="0.2">
      <c r="A64" s="478"/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314"/>
      <c r="U64" s="315"/>
      <c r="V64" s="315"/>
      <c r="W64" s="315"/>
      <c r="X64" s="315"/>
      <c r="Y64" s="316"/>
      <c r="Z64" s="336"/>
      <c r="AA64" s="336"/>
      <c r="AB64" s="336"/>
      <c r="AC64" s="336"/>
      <c r="AD64" s="336"/>
      <c r="AE64" s="336"/>
      <c r="AF64" s="336"/>
      <c r="AG64" s="336"/>
      <c r="AH64" s="336"/>
      <c r="AI64" s="338"/>
      <c r="AJ64" s="338"/>
      <c r="AK64" s="338"/>
      <c r="AL64" s="336"/>
      <c r="AM64" s="336"/>
      <c r="AN64" s="336"/>
      <c r="AO64" s="336"/>
      <c r="AP64" s="336"/>
      <c r="AQ64" s="336"/>
      <c r="AR64" s="338"/>
      <c r="AS64" s="338"/>
      <c r="AT64" s="340"/>
      <c r="AU64" s="347"/>
      <c r="AV64" s="330"/>
      <c r="AW64" s="330"/>
      <c r="AX64" s="331"/>
      <c r="AY64" s="329"/>
      <c r="AZ64" s="330"/>
      <c r="BA64" s="330"/>
      <c r="BB64" s="352"/>
      <c r="BC64" s="305"/>
      <c r="BD64" s="306"/>
      <c r="BE64" s="307"/>
    </row>
    <row r="65" spans="1:78" s="89" customFormat="1" ht="15" customHeight="1" thickBot="1" x14ac:dyDescent="0.3">
      <c r="A65" s="478"/>
      <c r="B65" s="294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450" t="s">
        <v>86</v>
      </c>
      <c r="U65" s="450"/>
      <c r="V65" s="450"/>
      <c r="W65" s="450" t="s">
        <v>2</v>
      </c>
      <c r="X65" s="450"/>
      <c r="Y65" s="450"/>
      <c r="Z65" s="336"/>
      <c r="AA65" s="336"/>
      <c r="AB65" s="336"/>
      <c r="AC65" s="336"/>
      <c r="AD65" s="336"/>
      <c r="AE65" s="336"/>
      <c r="AF65" s="336"/>
      <c r="AG65" s="336"/>
      <c r="AH65" s="336"/>
      <c r="AI65" s="338"/>
      <c r="AJ65" s="338"/>
      <c r="AK65" s="338"/>
      <c r="AL65" s="336"/>
      <c r="AM65" s="336"/>
      <c r="AN65" s="336"/>
      <c r="AO65" s="336"/>
      <c r="AP65" s="336"/>
      <c r="AQ65" s="336"/>
      <c r="AR65" s="338"/>
      <c r="AS65" s="338"/>
      <c r="AT65" s="340"/>
      <c r="AU65" s="535" t="s">
        <v>87</v>
      </c>
      <c r="AV65" s="430"/>
      <c r="AW65" s="430"/>
      <c r="AX65" s="430"/>
      <c r="AY65" s="430"/>
      <c r="AZ65" s="430"/>
      <c r="BA65" s="430"/>
      <c r="BB65" s="536"/>
      <c r="BC65" s="305"/>
      <c r="BD65" s="306"/>
      <c r="BE65" s="307"/>
      <c r="BF65" s="8"/>
      <c r="BG65" s="8"/>
      <c r="BH65" s="8"/>
    </row>
    <row r="66" spans="1:78" s="7" customFormat="1" ht="15" customHeight="1" thickBot="1" x14ac:dyDescent="0.25">
      <c r="A66" s="123">
        <v>1</v>
      </c>
      <c r="B66" s="465">
        <v>2</v>
      </c>
      <c r="C66" s="465"/>
      <c r="D66" s="465"/>
      <c r="E66" s="465"/>
      <c r="F66" s="465"/>
      <c r="G66" s="465"/>
      <c r="H66" s="465"/>
      <c r="I66" s="465"/>
      <c r="J66" s="465"/>
      <c r="K66" s="465"/>
      <c r="L66" s="465"/>
      <c r="M66" s="465"/>
      <c r="N66" s="465"/>
      <c r="O66" s="465"/>
      <c r="P66" s="465"/>
      <c r="Q66" s="465"/>
      <c r="R66" s="465"/>
      <c r="S66" s="465"/>
      <c r="T66" s="361">
        <v>3</v>
      </c>
      <c r="U66" s="361"/>
      <c r="V66" s="361"/>
      <c r="W66" s="361">
        <v>4</v>
      </c>
      <c r="X66" s="361"/>
      <c r="Y66" s="361"/>
      <c r="Z66" s="361">
        <v>5</v>
      </c>
      <c r="AA66" s="361"/>
      <c r="AB66" s="361"/>
      <c r="AC66" s="361">
        <v>6</v>
      </c>
      <c r="AD66" s="361"/>
      <c r="AE66" s="361"/>
      <c r="AF66" s="361">
        <v>7</v>
      </c>
      <c r="AG66" s="361"/>
      <c r="AH66" s="361"/>
      <c r="AI66" s="361">
        <v>8</v>
      </c>
      <c r="AJ66" s="361"/>
      <c r="AK66" s="361"/>
      <c r="AL66" s="361">
        <v>9</v>
      </c>
      <c r="AM66" s="361"/>
      <c r="AN66" s="361"/>
      <c r="AO66" s="361">
        <v>10</v>
      </c>
      <c r="AP66" s="361"/>
      <c r="AQ66" s="361"/>
      <c r="AR66" s="361">
        <v>11</v>
      </c>
      <c r="AS66" s="361"/>
      <c r="AT66" s="361"/>
      <c r="AU66" s="361">
        <v>12</v>
      </c>
      <c r="AV66" s="361"/>
      <c r="AW66" s="361"/>
      <c r="AX66" s="361"/>
      <c r="AY66" s="361">
        <v>13</v>
      </c>
      <c r="AZ66" s="361"/>
      <c r="BA66" s="361"/>
      <c r="BB66" s="361"/>
      <c r="BC66" s="361">
        <v>14</v>
      </c>
      <c r="BD66" s="361"/>
      <c r="BE66" s="448"/>
    </row>
    <row r="67" spans="1:78" s="7" customFormat="1" ht="15" customHeight="1" x14ac:dyDescent="0.2">
      <c r="A67" s="122"/>
      <c r="B67" s="258" t="s">
        <v>30</v>
      </c>
      <c r="C67" s="258"/>
      <c r="D67" s="258"/>
      <c r="E67" s="258"/>
      <c r="F67" s="258"/>
      <c r="G67" s="258"/>
      <c r="H67" s="258"/>
      <c r="I67" s="258"/>
      <c r="J67" s="258"/>
      <c r="K67" s="258"/>
      <c r="L67" s="258"/>
      <c r="M67" s="258"/>
      <c r="N67" s="258"/>
      <c r="O67" s="258"/>
      <c r="P67" s="258"/>
      <c r="Q67" s="258"/>
      <c r="R67" s="258"/>
      <c r="S67" s="258"/>
      <c r="T67" s="266"/>
      <c r="U67" s="266"/>
      <c r="V67" s="266"/>
      <c r="W67" s="266"/>
      <c r="X67" s="266"/>
      <c r="Y67" s="266"/>
      <c r="Z67" s="266"/>
      <c r="AA67" s="266"/>
      <c r="AB67" s="266"/>
      <c r="AC67" s="266"/>
      <c r="AD67" s="266"/>
      <c r="AE67" s="266"/>
      <c r="AF67" s="266"/>
      <c r="AG67" s="266"/>
      <c r="AH67" s="266"/>
      <c r="AI67" s="266"/>
      <c r="AJ67" s="266"/>
      <c r="AK67" s="266"/>
      <c r="AL67" s="266"/>
      <c r="AM67" s="266"/>
      <c r="AN67" s="266"/>
      <c r="AO67" s="266"/>
      <c r="AP67" s="266"/>
      <c r="AQ67" s="266"/>
      <c r="AR67" s="266"/>
      <c r="AS67" s="266"/>
      <c r="AT67" s="266"/>
      <c r="AU67" s="266"/>
      <c r="AV67" s="266"/>
      <c r="AW67" s="266"/>
      <c r="AX67" s="266"/>
      <c r="AY67" s="266"/>
      <c r="AZ67" s="266"/>
      <c r="BA67" s="266"/>
      <c r="BB67" s="266"/>
      <c r="BC67" s="266"/>
      <c r="BD67" s="266"/>
      <c r="BE67" s="266"/>
    </row>
    <row r="68" spans="1:78" s="7" customFormat="1" ht="15" customHeight="1" x14ac:dyDescent="0.2">
      <c r="A68" s="96">
        <v>1</v>
      </c>
      <c r="B68" s="396" t="s">
        <v>100</v>
      </c>
      <c r="C68" s="397"/>
      <c r="D68" s="397"/>
      <c r="E68" s="397"/>
      <c r="F68" s="397"/>
      <c r="G68" s="397"/>
      <c r="H68" s="397"/>
      <c r="I68" s="397"/>
      <c r="J68" s="397"/>
      <c r="K68" s="397"/>
      <c r="L68" s="397"/>
      <c r="M68" s="397"/>
      <c r="N68" s="397"/>
      <c r="O68" s="397"/>
      <c r="P68" s="397"/>
      <c r="Q68" s="397"/>
      <c r="R68" s="397"/>
      <c r="S68" s="398"/>
      <c r="T68" s="240"/>
      <c r="U68" s="327"/>
      <c r="V68" s="328"/>
      <c r="W68" s="386"/>
      <c r="X68" s="387"/>
      <c r="Y68" s="388"/>
      <c r="Z68" s="240"/>
      <c r="AA68" s="327"/>
      <c r="AB68" s="328"/>
      <c r="AC68" s="240"/>
      <c r="AD68" s="327"/>
      <c r="AE68" s="328"/>
      <c r="AF68" s="240"/>
      <c r="AG68" s="327"/>
      <c r="AH68" s="328"/>
      <c r="AI68" s="240"/>
      <c r="AJ68" s="327"/>
      <c r="AK68" s="328"/>
      <c r="AL68" s="240"/>
      <c r="AM68" s="327"/>
      <c r="AN68" s="328"/>
      <c r="AO68" s="240"/>
      <c r="AP68" s="327"/>
      <c r="AQ68" s="328"/>
      <c r="AR68" s="240"/>
      <c r="AS68" s="327"/>
      <c r="AT68" s="375"/>
      <c r="AU68" s="395"/>
      <c r="AV68" s="327"/>
      <c r="AW68" s="327"/>
      <c r="AX68" s="328"/>
      <c r="AY68" s="240"/>
      <c r="AZ68" s="327"/>
      <c r="BA68" s="327"/>
      <c r="BB68" s="375"/>
      <c r="BC68" s="479">
        <v>8</v>
      </c>
      <c r="BD68" s="325"/>
      <c r="BE68" s="326"/>
      <c r="BI68" s="358" t="s">
        <v>124</v>
      </c>
      <c r="BJ68" s="358"/>
      <c r="BK68" s="358"/>
      <c r="BL68" s="358"/>
      <c r="BM68" s="358"/>
      <c r="BN68" s="358"/>
      <c r="BO68" s="358"/>
      <c r="BP68" s="358"/>
      <c r="BQ68" s="358"/>
      <c r="BR68" s="358"/>
      <c r="BS68" s="358"/>
      <c r="BT68" s="358"/>
      <c r="BU68" s="358"/>
      <c r="BV68" s="358"/>
      <c r="BW68" s="358"/>
      <c r="BX68" s="358"/>
      <c r="BY68" s="358"/>
      <c r="BZ68" s="358"/>
    </row>
    <row r="69" spans="1:78" s="10" customFormat="1" ht="15" customHeight="1" x14ac:dyDescent="0.2">
      <c r="A69" s="90">
        <v>2</v>
      </c>
      <c r="B69" s="396" t="s">
        <v>89</v>
      </c>
      <c r="C69" s="397"/>
      <c r="D69" s="397"/>
      <c r="E69" s="397"/>
      <c r="F69" s="397"/>
      <c r="G69" s="397"/>
      <c r="H69" s="397"/>
      <c r="I69" s="397"/>
      <c r="J69" s="397"/>
      <c r="K69" s="397"/>
      <c r="L69" s="397"/>
      <c r="M69" s="397"/>
      <c r="N69" s="397"/>
      <c r="O69" s="397"/>
      <c r="P69" s="397"/>
      <c r="Q69" s="397"/>
      <c r="R69" s="397"/>
      <c r="S69" s="398"/>
      <c r="T69" s="240"/>
      <c r="U69" s="327"/>
      <c r="V69" s="328"/>
      <c r="W69" s="386"/>
      <c r="X69" s="387"/>
      <c r="Y69" s="388"/>
      <c r="Z69" s="240"/>
      <c r="AA69" s="327"/>
      <c r="AB69" s="328"/>
      <c r="AC69" s="240"/>
      <c r="AD69" s="327"/>
      <c r="AE69" s="328"/>
      <c r="AF69" s="240"/>
      <c r="AG69" s="327"/>
      <c r="AH69" s="328"/>
      <c r="AI69" s="240"/>
      <c r="AJ69" s="327"/>
      <c r="AK69" s="328"/>
      <c r="AL69" s="240"/>
      <c r="AM69" s="327"/>
      <c r="AN69" s="328"/>
      <c r="AO69" s="240"/>
      <c r="AP69" s="327"/>
      <c r="AQ69" s="328"/>
      <c r="AR69" s="240"/>
      <c r="AS69" s="327"/>
      <c r="AT69" s="375"/>
      <c r="AU69" s="395"/>
      <c r="AV69" s="327"/>
      <c r="AW69" s="327"/>
      <c r="AX69" s="328"/>
      <c r="AY69" s="240"/>
      <c r="AZ69" s="327"/>
      <c r="BA69" s="327"/>
      <c r="BB69" s="375"/>
      <c r="BC69" s="479">
        <v>8</v>
      </c>
      <c r="BD69" s="325"/>
      <c r="BE69" s="326"/>
      <c r="BI69" s="358" t="s">
        <v>8</v>
      </c>
      <c r="BJ69" s="358"/>
      <c r="BK69" s="358"/>
      <c r="BL69" s="358"/>
      <c r="BM69" s="358"/>
      <c r="BN69" s="358"/>
      <c r="BO69" s="358"/>
      <c r="BP69" s="358"/>
      <c r="BQ69" s="358"/>
      <c r="BR69" s="358"/>
      <c r="BS69" s="358"/>
      <c r="BT69" s="358"/>
      <c r="BU69" s="358"/>
      <c r="BV69" s="358"/>
      <c r="BW69" s="358"/>
      <c r="BX69" s="358"/>
      <c r="BY69" s="358"/>
      <c r="BZ69" s="358"/>
    </row>
    <row r="70" spans="1:78" s="7" customFormat="1" ht="15" customHeight="1" x14ac:dyDescent="0.2">
      <c r="A70" s="38">
        <v>3</v>
      </c>
      <c r="B70" s="358" t="s">
        <v>102</v>
      </c>
      <c r="C70" s="358"/>
      <c r="D70" s="358"/>
      <c r="E70" s="358"/>
      <c r="F70" s="358"/>
      <c r="G70" s="358"/>
      <c r="H70" s="358"/>
      <c r="I70" s="358"/>
      <c r="J70" s="358"/>
      <c r="K70" s="358"/>
      <c r="L70" s="358"/>
      <c r="M70" s="358"/>
      <c r="N70" s="358"/>
      <c r="O70" s="358"/>
      <c r="P70" s="358"/>
      <c r="Q70" s="358"/>
      <c r="R70" s="358"/>
      <c r="S70" s="358"/>
      <c r="T70" s="239"/>
      <c r="U70" s="239"/>
      <c r="V70" s="239"/>
      <c r="W70" s="285"/>
      <c r="X70" s="285"/>
      <c r="Y70" s="285"/>
      <c r="Z70" s="239"/>
      <c r="AA70" s="239"/>
      <c r="AB70" s="239"/>
      <c r="AC70" s="239"/>
      <c r="AD70" s="239"/>
      <c r="AE70" s="239"/>
      <c r="AF70" s="239"/>
      <c r="AG70" s="239"/>
      <c r="AH70" s="239"/>
      <c r="AI70" s="239"/>
      <c r="AJ70" s="239"/>
      <c r="AK70" s="239"/>
      <c r="AL70" s="239"/>
      <c r="AM70" s="239"/>
      <c r="AN70" s="239"/>
      <c r="AO70" s="239"/>
      <c r="AP70" s="239"/>
      <c r="AQ70" s="239"/>
      <c r="AR70" s="239"/>
      <c r="AS70" s="239"/>
      <c r="AT70" s="240"/>
      <c r="AU70" s="241"/>
      <c r="AV70" s="239"/>
      <c r="AW70" s="239"/>
      <c r="AX70" s="239"/>
      <c r="AY70" s="239"/>
      <c r="AZ70" s="239"/>
      <c r="BA70" s="239"/>
      <c r="BB70" s="242"/>
      <c r="BC70" s="393">
        <v>3</v>
      </c>
      <c r="BD70" s="244"/>
      <c r="BE70" s="245"/>
      <c r="BI70" s="358" t="s">
        <v>125</v>
      </c>
      <c r="BJ70" s="358"/>
      <c r="BK70" s="358"/>
      <c r="BL70" s="358"/>
      <c r="BM70" s="358"/>
      <c r="BN70" s="358"/>
      <c r="BO70" s="358"/>
      <c r="BP70" s="358"/>
      <c r="BQ70" s="358"/>
      <c r="BR70" s="358"/>
      <c r="BS70" s="358"/>
      <c r="BT70" s="358"/>
      <c r="BU70" s="358"/>
      <c r="BV70" s="358"/>
      <c r="BW70" s="358"/>
      <c r="BX70" s="358"/>
      <c r="BY70" s="358"/>
      <c r="BZ70" s="358"/>
    </row>
    <row r="71" spans="1:78" s="9" customFormat="1" ht="15" customHeight="1" x14ac:dyDescent="0.25">
      <c r="A71" s="38">
        <v>4</v>
      </c>
      <c r="B71" s="396" t="s">
        <v>101</v>
      </c>
      <c r="C71" s="397"/>
      <c r="D71" s="397"/>
      <c r="E71" s="397"/>
      <c r="F71" s="397"/>
      <c r="G71" s="397"/>
      <c r="H71" s="397"/>
      <c r="I71" s="397"/>
      <c r="J71" s="397"/>
      <c r="K71" s="397"/>
      <c r="L71" s="397"/>
      <c r="M71" s="397"/>
      <c r="N71" s="397"/>
      <c r="O71" s="397"/>
      <c r="P71" s="397"/>
      <c r="Q71" s="397"/>
      <c r="R71" s="397"/>
      <c r="S71" s="398"/>
      <c r="T71" s="239"/>
      <c r="U71" s="239"/>
      <c r="V71" s="239"/>
      <c r="W71" s="285"/>
      <c r="X71" s="285"/>
      <c r="Y71" s="285"/>
      <c r="Z71" s="239"/>
      <c r="AA71" s="239"/>
      <c r="AB71" s="239"/>
      <c r="AC71" s="239"/>
      <c r="AD71" s="239"/>
      <c r="AE71" s="239"/>
      <c r="AF71" s="239"/>
      <c r="AG71" s="239"/>
      <c r="AH71" s="239"/>
      <c r="AI71" s="239"/>
      <c r="AJ71" s="239"/>
      <c r="AK71" s="239"/>
      <c r="AL71" s="239"/>
      <c r="AM71" s="239"/>
      <c r="AN71" s="239"/>
      <c r="AO71" s="239"/>
      <c r="AP71" s="239"/>
      <c r="AQ71" s="239"/>
      <c r="AR71" s="239"/>
      <c r="AS71" s="239"/>
      <c r="AT71" s="240"/>
      <c r="AU71" s="241"/>
      <c r="AV71" s="239"/>
      <c r="AW71" s="239"/>
      <c r="AX71" s="239"/>
      <c r="AY71" s="239"/>
      <c r="AZ71" s="239"/>
      <c r="BA71" s="239"/>
      <c r="BB71" s="242"/>
      <c r="BC71" s="393">
        <v>10</v>
      </c>
      <c r="BD71" s="244"/>
      <c r="BE71" s="245"/>
      <c r="BI71" s="396" t="s">
        <v>126</v>
      </c>
      <c r="BJ71" s="397"/>
      <c r="BK71" s="397"/>
      <c r="BL71" s="397"/>
      <c r="BM71" s="397"/>
      <c r="BN71" s="397"/>
      <c r="BO71" s="397"/>
      <c r="BP71" s="397"/>
      <c r="BQ71" s="397"/>
      <c r="BR71" s="397"/>
      <c r="BS71" s="397"/>
      <c r="BT71" s="397"/>
      <c r="BU71" s="397"/>
      <c r="BV71" s="397"/>
      <c r="BW71" s="397"/>
      <c r="BX71" s="397"/>
      <c r="BY71" s="397"/>
      <c r="BZ71" s="398"/>
    </row>
    <row r="72" spans="1:78" s="8" customFormat="1" ht="15" customHeight="1" x14ac:dyDescent="0.25">
      <c r="A72" s="38">
        <v>5</v>
      </c>
      <c r="B72" s="358" t="s">
        <v>92</v>
      </c>
      <c r="C72" s="358"/>
      <c r="D72" s="358"/>
      <c r="E72" s="358"/>
      <c r="F72" s="358"/>
      <c r="G72" s="358"/>
      <c r="H72" s="358"/>
      <c r="I72" s="358"/>
      <c r="J72" s="358"/>
      <c r="K72" s="358"/>
      <c r="L72" s="358"/>
      <c r="M72" s="358"/>
      <c r="N72" s="358"/>
      <c r="O72" s="358"/>
      <c r="P72" s="358"/>
      <c r="Q72" s="358"/>
      <c r="R72" s="358"/>
      <c r="S72" s="358"/>
      <c r="T72" s="239"/>
      <c r="U72" s="239"/>
      <c r="V72" s="239"/>
      <c r="W72" s="285"/>
      <c r="X72" s="285"/>
      <c r="Y72" s="285"/>
      <c r="Z72" s="239"/>
      <c r="AA72" s="239"/>
      <c r="AB72" s="239"/>
      <c r="AC72" s="239"/>
      <c r="AD72" s="239"/>
      <c r="AE72" s="239"/>
      <c r="AF72" s="239"/>
      <c r="AG72" s="239"/>
      <c r="AH72" s="239"/>
      <c r="AI72" s="239"/>
      <c r="AJ72" s="239"/>
      <c r="AK72" s="239"/>
      <c r="AL72" s="239"/>
      <c r="AM72" s="239"/>
      <c r="AN72" s="239"/>
      <c r="AO72" s="239"/>
      <c r="AP72" s="239"/>
      <c r="AQ72" s="239"/>
      <c r="AR72" s="239"/>
      <c r="AS72" s="239"/>
      <c r="AT72" s="240"/>
      <c r="AU72" s="241"/>
      <c r="AV72" s="239"/>
      <c r="AW72" s="239"/>
      <c r="AX72" s="239"/>
      <c r="AY72" s="239"/>
      <c r="AZ72" s="239"/>
      <c r="BA72" s="239"/>
      <c r="BB72" s="242"/>
      <c r="BC72" s="393">
        <v>10</v>
      </c>
      <c r="BD72" s="244"/>
      <c r="BE72" s="245"/>
      <c r="BI72" s="358" t="s">
        <v>15</v>
      </c>
      <c r="BJ72" s="358"/>
      <c r="BK72" s="358"/>
      <c r="BL72" s="358"/>
      <c r="BM72" s="358"/>
      <c r="BN72" s="358"/>
      <c r="BO72" s="358"/>
      <c r="BP72" s="358"/>
      <c r="BQ72" s="358"/>
      <c r="BR72" s="358"/>
      <c r="BS72" s="358"/>
      <c r="BT72" s="358"/>
      <c r="BU72" s="358"/>
      <c r="BV72" s="358"/>
      <c r="BW72" s="358"/>
      <c r="BX72" s="358"/>
      <c r="BY72" s="358"/>
      <c r="BZ72" s="358"/>
    </row>
    <row r="73" spans="1:78" s="8" customFormat="1" ht="15" customHeight="1" x14ac:dyDescent="0.25">
      <c r="A73" s="38">
        <v>7</v>
      </c>
      <c r="B73" s="358" t="s">
        <v>140</v>
      </c>
      <c r="C73" s="358"/>
      <c r="D73" s="358"/>
      <c r="E73" s="358"/>
      <c r="F73" s="358"/>
      <c r="G73" s="358"/>
      <c r="H73" s="358"/>
      <c r="I73" s="358"/>
      <c r="J73" s="358"/>
      <c r="K73" s="358"/>
      <c r="L73" s="358"/>
      <c r="M73" s="358"/>
      <c r="N73" s="358"/>
      <c r="O73" s="358"/>
      <c r="P73" s="358"/>
      <c r="Q73" s="358"/>
      <c r="R73" s="358"/>
      <c r="S73" s="358"/>
      <c r="T73" s="239"/>
      <c r="U73" s="239"/>
      <c r="V73" s="239"/>
      <c r="W73" s="285"/>
      <c r="X73" s="285"/>
      <c r="Y73" s="285"/>
      <c r="Z73" s="239"/>
      <c r="AA73" s="239"/>
      <c r="AB73" s="239"/>
      <c r="AC73" s="239"/>
      <c r="AD73" s="239"/>
      <c r="AE73" s="239"/>
      <c r="AF73" s="239"/>
      <c r="AG73" s="239"/>
      <c r="AH73" s="239"/>
      <c r="AI73" s="239"/>
      <c r="AJ73" s="239"/>
      <c r="AK73" s="239"/>
      <c r="AL73" s="239"/>
      <c r="AM73" s="239"/>
      <c r="AN73" s="239"/>
      <c r="AO73" s="239"/>
      <c r="AP73" s="239"/>
      <c r="AQ73" s="239"/>
      <c r="AR73" s="239"/>
      <c r="AS73" s="239"/>
      <c r="AT73" s="240"/>
      <c r="AU73" s="241"/>
      <c r="AV73" s="239"/>
      <c r="AW73" s="239"/>
      <c r="AX73" s="239"/>
      <c r="AY73" s="239"/>
      <c r="AZ73" s="239"/>
      <c r="BA73" s="239"/>
      <c r="BB73" s="242"/>
      <c r="BC73" s="393">
        <v>10</v>
      </c>
      <c r="BD73" s="244"/>
      <c r="BE73" s="245"/>
      <c r="BI73" s="358" t="s">
        <v>127</v>
      </c>
      <c r="BJ73" s="358"/>
      <c r="BK73" s="358"/>
      <c r="BL73" s="358"/>
      <c r="BM73" s="358"/>
      <c r="BN73" s="358"/>
      <c r="BO73" s="358"/>
      <c r="BP73" s="358"/>
      <c r="BQ73" s="358"/>
      <c r="BR73" s="358"/>
      <c r="BS73" s="358"/>
      <c r="BT73" s="358"/>
      <c r="BU73" s="358"/>
      <c r="BV73" s="358"/>
      <c r="BW73" s="358"/>
      <c r="BX73" s="358"/>
      <c r="BY73" s="358"/>
      <c r="BZ73" s="358"/>
    </row>
    <row r="74" spans="1:78" s="7" customFormat="1" ht="15" customHeight="1" x14ac:dyDescent="0.2">
      <c r="A74" s="38">
        <v>8</v>
      </c>
      <c r="B74" s="358" t="s">
        <v>93</v>
      </c>
      <c r="C74" s="358"/>
      <c r="D74" s="358"/>
      <c r="E74" s="358"/>
      <c r="F74" s="358"/>
      <c r="G74" s="358"/>
      <c r="H74" s="358"/>
      <c r="I74" s="358"/>
      <c r="J74" s="358"/>
      <c r="K74" s="358"/>
      <c r="L74" s="358"/>
      <c r="M74" s="358"/>
      <c r="N74" s="358"/>
      <c r="O74" s="358"/>
      <c r="P74" s="358"/>
      <c r="Q74" s="358"/>
      <c r="R74" s="358"/>
      <c r="S74" s="358"/>
      <c r="T74" s="239"/>
      <c r="U74" s="239"/>
      <c r="V74" s="239"/>
      <c r="W74" s="285"/>
      <c r="X74" s="285"/>
      <c r="Y74" s="285"/>
      <c r="Z74" s="239"/>
      <c r="AA74" s="239"/>
      <c r="AB74" s="239"/>
      <c r="AC74" s="239"/>
      <c r="AD74" s="239"/>
      <c r="AE74" s="239"/>
      <c r="AF74" s="239"/>
      <c r="AG74" s="239"/>
      <c r="AH74" s="239"/>
      <c r="AI74" s="239"/>
      <c r="AJ74" s="239"/>
      <c r="AK74" s="239"/>
      <c r="AL74" s="239"/>
      <c r="AM74" s="239"/>
      <c r="AN74" s="239"/>
      <c r="AO74" s="239"/>
      <c r="AP74" s="239"/>
      <c r="AQ74" s="239"/>
      <c r="AR74" s="239"/>
      <c r="AS74" s="239"/>
      <c r="AT74" s="240"/>
      <c r="AU74" s="241"/>
      <c r="AV74" s="239"/>
      <c r="AW74" s="239"/>
      <c r="AX74" s="239"/>
      <c r="AY74" s="239"/>
      <c r="AZ74" s="239"/>
      <c r="BA74" s="239"/>
      <c r="BB74" s="242"/>
      <c r="BC74" s="393">
        <v>6</v>
      </c>
      <c r="BD74" s="244"/>
      <c r="BE74" s="245"/>
      <c r="BI74" s="358" t="s">
        <v>128</v>
      </c>
      <c r="BJ74" s="358"/>
      <c r="BK74" s="358"/>
      <c r="BL74" s="358"/>
      <c r="BM74" s="358"/>
      <c r="BN74" s="358"/>
      <c r="BO74" s="358"/>
      <c r="BP74" s="358"/>
      <c r="BQ74" s="358"/>
      <c r="BR74" s="358"/>
      <c r="BS74" s="358"/>
      <c r="BT74" s="358"/>
      <c r="BU74" s="358"/>
      <c r="BV74" s="358"/>
      <c r="BW74" s="358"/>
      <c r="BX74" s="358"/>
      <c r="BY74" s="358"/>
      <c r="BZ74" s="358"/>
    </row>
    <row r="75" spans="1:78" s="7" customFormat="1" ht="15" customHeight="1" x14ac:dyDescent="0.2">
      <c r="A75" s="38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>
        <f>Z75+AR75</f>
        <v>0</v>
      </c>
      <c r="U75" s="244"/>
      <c r="V75" s="244"/>
      <c r="W75" s="425">
        <f>SUM(W68:W74)</f>
        <v>0</v>
      </c>
      <c r="X75" s="425"/>
      <c r="Y75" s="425"/>
      <c r="Z75" s="244">
        <f>SUM(Z68:Z74)</f>
        <v>0</v>
      </c>
      <c r="AA75" s="244"/>
      <c r="AB75" s="244"/>
      <c r="AC75" s="244">
        <f>SUM(AC68:AC74)</f>
        <v>0</v>
      </c>
      <c r="AD75" s="244"/>
      <c r="AE75" s="244"/>
      <c r="AF75" s="244">
        <f>SUM(AF68:AF74)</f>
        <v>0</v>
      </c>
      <c r="AG75" s="244"/>
      <c r="AH75" s="244"/>
      <c r="AI75" s="244">
        <f>SUM(AI68:AI74)</f>
        <v>0</v>
      </c>
      <c r="AJ75" s="244"/>
      <c r="AK75" s="244"/>
      <c r="AL75" s="244">
        <f>SUM(AL68:AL74)</f>
        <v>0</v>
      </c>
      <c r="AM75" s="244"/>
      <c r="AN75" s="244"/>
      <c r="AO75" s="244">
        <f>SUM(AO68:AO74)</f>
        <v>0</v>
      </c>
      <c r="AP75" s="244"/>
      <c r="AQ75" s="244"/>
      <c r="AR75" s="244">
        <f>SUM(AR68:AR74)</f>
        <v>0</v>
      </c>
      <c r="AS75" s="244"/>
      <c r="AT75" s="245"/>
      <c r="AU75" s="395">
        <f>SUM(AU68:AX74)</f>
        <v>0</v>
      </c>
      <c r="AV75" s="327"/>
      <c r="AW75" s="327"/>
      <c r="AX75" s="328"/>
      <c r="AY75" s="240">
        <f>SUM(AY68:BB74)</f>
        <v>0</v>
      </c>
      <c r="AZ75" s="327"/>
      <c r="BA75" s="327"/>
      <c r="BB75" s="375"/>
      <c r="BC75" s="393">
        <f>SUM(BC68:BE74)</f>
        <v>55</v>
      </c>
      <c r="BD75" s="244"/>
      <c r="BE75" s="245"/>
    </row>
    <row r="76" spans="1:78" s="7" customFormat="1" ht="15" customHeight="1" x14ac:dyDescent="0.2">
      <c r="A76" s="72"/>
      <c r="B76" s="584"/>
      <c r="C76" s="584"/>
      <c r="D76" s="584"/>
      <c r="E76" s="584"/>
      <c r="F76" s="584"/>
      <c r="G76" s="584"/>
      <c r="H76" s="584"/>
      <c r="I76" s="584"/>
      <c r="J76" s="584"/>
      <c r="K76" s="584"/>
      <c r="L76" s="584"/>
      <c r="M76" s="584"/>
      <c r="N76" s="584"/>
      <c r="O76" s="584"/>
      <c r="P76" s="584"/>
      <c r="Q76" s="584"/>
      <c r="R76" s="584"/>
      <c r="S76" s="584"/>
      <c r="T76" s="72"/>
      <c r="U76" s="72"/>
      <c r="V76" s="72"/>
      <c r="W76" s="76"/>
      <c r="X76" s="76"/>
      <c r="Y76" s="76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1"/>
      <c r="AV76" s="71"/>
      <c r="AW76" s="71"/>
      <c r="AX76" s="71"/>
      <c r="AY76" s="71"/>
      <c r="AZ76" s="71"/>
      <c r="BA76" s="71"/>
      <c r="BB76" s="71"/>
      <c r="BC76" s="80"/>
      <c r="BD76" s="80"/>
      <c r="BE76" s="80"/>
    </row>
    <row r="77" spans="1:78" s="7" customFormat="1" ht="15" customHeight="1" x14ac:dyDescent="0.2">
      <c r="A77" s="40"/>
      <c r="B77" s="586" t="s">
        <v>98</v>
      </c>
      <c r="C77" s="586"/>
      <c r="D77" s="586"/>
      <c r="E77" s="586"/>
      <c r="F77" s="586"/>
      <c r="G77" s="586"/>
      <c r="H77" s="586"/>
      <c r="I77" s="586"/>
      <c r="J77" s="586"/>
      <c r="K77" s="586"/>
      <c r="L77" s="586"/>
      <c r="M77" s="586"/>
      <c r="N77" s="586"/>
      <c r="O77" s="586"/>
      <c r="P77" s="586"/>
      <c r="Q77" s="586"/>
      <c r="R77" s="586"/>
      <c r="S77" s="586"/>
      <c r="T77" s="577"/>
      <c r="U77" s="577"/>
      <c r="V77" s="577"/>
      <c r="W77" s="585"/>
      <c r="X77" s="585"/>
      <c r="Y77" s="585"/>
      <c r="Z77" s="577"/>
      <c r="AA77" s="577"/>
      <c r="AB77" s="577"/>
      <c r="AC77" s="577"/>
      <c r="AD77" s="577"/>
      <c r="AE77" s="577"/>
      <c r="AF77" s="577"/>
      <c r="AG77" s="577"/>
      <c r="AH77" s="577"/>
      <c r="AI77" s="577"/>
      <c r="AJ77" s="577"/>
      <c r="AK77" s="577"/>
      <c r="AL77" s="577"/>
      <c r="AM77" s="577"/>
      <c r="AN77" s="577"/>
      <c r="AO77" s="577"/>
      <c r="AP77" s="577"/>
      <c r="AQ77" s="577"/>
      <c r="AR77" s="577"/>
      <c r="AS77" s="577"/>
      <c r="AT77" s="329"/>
      <c r="AU77" s="241"/>
      <c r="AV77" s="239"/>
      <c r="AW77" s="239"/>
      <c r="AX77" s="239"/>
      <c r="AY77" s="239"/>
      <c r="AZ77" s="239"/>
      <c r="BA77" s="239"/>
      <c r="BB77" s="242"/>
      <c r="BC77" s="243"/>
      <c r="BD77" s="244"/>
      <c r="BE77" s="245"/>
      <c r="BI77" s="586" t="s">
        <v>129</v>
      </c>
      <c r="BJ77" s="586"/>
      <c r="BK77" s="586"/>
      <c r="BL77" s="586"/>
      <c r="BM77" s="586"/>
      <c r="BN77" s="586"/>
      <c r="BO77" s="586"/>
      <c r="BP77" s="586"/>
      <c r="BQ77" s="586"/>
      <c r="BR77" s="586"/>
      <c r="BS77" s="586"/>
      <c r="BT77" s="586"/>
      <c r="BU77" s="586"/>
      <c r="BV77" s="586"/>
      <c r="BW77" s="586"/>
      <c r="BX77" s="586"/>
      <c r="BY77" s="586"/>
      <c r="BZ77" s="586"/>
    </row>
    <row r="78" spans="1:78" s="7" customFormat="1" ht="15" customHeight="1" x14ac:dyDescent="0.2">
      <c r="A78" s="38"/>
      <c r="B78" s="396" t="s">
        <v>99</v>
      </c>
      <c r="C78" s="397"/>
      <c r="D78" s="397"/>
      <c r="E78" s="397"/>
      <c r="F78" s="397"/>
      <c r="G78" s="397"/>
      <c r="H78" s="397"/>
      <c r="I78" s="397"/>
      <c r="J78" s="397"/>
      <c r="K78" s="397"/>
      <c r="L78" s="397"/>
      <c r="M78" s="397"/>
      <c r="N78" s="397"/>
      <c r="O78" s="397"/>
      <c r="P78" s="397"/>
      <c r="Q78" s="397"/>
      <c r="R78" s="397"/>
      <c r="S78" s="398"/>
      <c r="T78" s="239"/>
      <c r="U78" s="239"/>
      <c r="V78" s="239"/>
      <c r="W78" s="285"/>
      <c r="X78" s="285"/>
      <c r="Y78" s="285"/>
      <c r="Z78" s="239"/>
      <c r="AA78" s="239"/>
      <c r="AB78" s="239"/>
      <c r="AC78" s="239"/>
      <c r="AD78" s="239"/>
      <c r="AE78" s="239"/>
      <c r="AF78" s="239"/>
      <c r="AG78" s="239"/>
      <c r="AH78" s="239"/>
      <c r="AI78" s="239"/>
      <c r="AJ78" s="239"/>
      <c r="AK78" s="239"/>
      <c r="AL78" s="239"/>
      <c r="AM78" s="239"/>
      <c r="AN78" s="239"/>
      <c r="AO78" s="239"/>
      <c r="AP78" s="239"/>
      <c r="AQ78" s="239"/>
      <c r="AR78" s="239"/>
      <c r="AS78" s="239"/>
      <c r="AT78" s="240"/>
      <c r="AU78" s="241"/>
      <c r="AV78" s="239"/>
      <c r="AW78" s="239"/>
      <c r="AX78" s="239"/>
      <c r="AY78" s="239"/>
      <c r="AZ78" s="239"/>
      <c r="BA78" s="239"/>
      <c r="BB78" s="242"/>
      <c r="BC78" s="243"/>
      <c r="BD78" s="244"/>
      <c r="BE78" s="245"/>
      <c r="BI78" s="396" t="s">
        <v>11</v>
      </c>
      <c r="BJ78" s="397"/>
      <c r="BK78" s="397"/>
      <c r="BL78" s="397"/>
      <c r="BM78" s="397"/>
      <c r="BN78" s="397"/>
      <c r="BO78" s="397"/>
      <c r="BP78" s="397"/>
      <c r="BQ78" s="397"/>
      <c r="BR78" s="397"/>
      <c r="BS78" s="397"/>
      <c r="BT78" s="397"/>
      <c r="BU78" s="397"/>
      <c r="BV78" s="397"/>
      <c r="BW78" s="397"/>
      <c r="BX78" s="397"/>
      <c r="BY78" s="397"/>
      <c r="BZ78" s="398"/>
    </row>
    <row r="79" spans="1:78" s="89" customFormat="1" ht="15" customHeight="1" x14ac:dyDescent="0.2">
      <c r="A79" s="90"/>
      <c r="B79" s="396" t="s">
        <v>141</v>
      </c>
      <c r="C79" s="397"/>
      <c r="D79" s="397"/>
      <c r="E79" s="397"/>
      <c r="F79" s="397"/>
      <c r="G79" s="397"/>
      <c r="H79" s="397"/>
      <c r="I79" s="397"/>
      <c r="J79" s="397"/>
      <c r="K79" s="397"/>
      <c r="L79" s="397"/>
      <c r="M79" s="397"/>
      <c r="N79" s="397"/>
      <c r="O79" s="397"/>
      <c r="P79" s="397"/>
      <c r="Q79" s="397"/>
      <c r="R79" s="397"/>
      <c r="S79" s="398"/>
      <c r="T79" s="239"/>
      <c r="U79" s="239"/>
      <c r="V79" s="239"/>
      <c r="W79" s="285"/>
      <c r="X79" s="285"/>
      <c r="Y79" s="285"/>
      <c r="Z79" s="239"/>
      <c r="AA79" s="239"/>
      <c r="AB79" s="239"/>
      <c r="AC79" s="239"/>
      <c r="AD79" s="239"/>
      <c r="AE79" s="239"/>
      <c r="AF79" s="239"/>
      <c r="AG79" s="239"/>
      <c r="AH79" s="239"/>
      <c r="AI79" s="239"/>
      <c r="AJ79" s="239"/>
      <c r="AK79" s="239"/>
      <c r="AL79" s="239"/>
      <c r="AM79" s="239"/>
      <c r="AN79" s="239"/>
      <c r="AO79" s="239"/>
      <c r="AP79" s="239"/>
      <c r="AQ79" s="239"/>
      <c r="AR79" s="239"/>
      <c r="AS79" s="239"/>
      <c r="AT79" s="240"/>
      <c r="AU79" s="241"/>
      <c r="AV79" s="239"/>
      <c r="AW79" s="239"/>
      <c r="AX79" s="239"/>
      <c r="AY79" s="239"/>
      <c r="AZ79" s="239"/>
      <c r="BA79" s="239"/>
      <c r="BB79" s="242"/>
      <c r="BC79" s="243"/>
      <c r="BD79" s="244"/>
      <c r="BE79" s="245"/>
      <c r="BI79" s="396" t="s">
        <v>11</v>
      </c>
      <c r="BJ79" s="397"/>
      <c r="BK79" s="397"/>
      <c r="BL79" s="397"/>
      <c r="BM79" s="397"/>
      <c r="BN79" s="397"/>
      <c r="BO79" s="397"/>
      <c r="BP79" s="397"/>
      <c r="BQ79" s="397"/>
      <c r="BR79" s="397"/>
      <c r="BS79" s="397"/>
      <c r="BT79" s="397"/>
      <c r="BU79" s="397"/>
      <c r="BV79" s="397"/>
      <c r="BW79" s="397"/>
      <c r="BX79" s="397"/>
      <c r="BY79" s="397"/>
      <c r="BZ79" s="398"/>
    </row>
    <row r="80" spans="1:78" s="7" customFormat="1" ht="15" customHeight="1" x14ac:dyDescent="0.2">
      <c r="A80" s="61"/>
      <c r="B80" s="358" t="s">
        <v>142</v>
      </c>
      <c r="C80" s="358"/>
      <c r="D80" s="358"/>
      <c r="E80" s="358"/>
      <c r="F80" s="358"/>
      <c r="G80" s="358"/>
      <c r="H80" s="358"/>
      <c r="I80" s="358"/>
      <c r="J80" s="358"/>
      <c r="K80" s="358"/>
      <c r="L80" s="358"/>
      <c r="M80" s="358"/>
      <c r="N80" s="358"/>
      <c r="O80" s="358"/>
      <c r="P80" s="358"/>
      <c r="Q80" s="358"/>
      <c r="R80" s="358"/>
      <c r="S80" s="358"/>
      <c r="T80" s="239"/>
      <c r="U80" s="239"/>
      <c r="V80" s="239"/>
      <c r="W80" s="285"/>
      <c r="X80" s="285"/>
      <c r="Y80" s="285"/>
      <c r="Z80" s="239"/>
      <c r="AA80" s="239"/>
      <c r="AB80" s="239"/>
      <c r="AC80" s="239"/>
      <c r="AD80" s="239"/>
      <c r="AE80" s="239"/>
      <c r="AF80" s="239"/>
      <c r="AG80" s="239"/>
      <c r="AH80" s="239"/>
      <c r="AI80" s="239"/>
      <c r="AJ80" s="239"/>
      <c r="AK80" s="239"/>
      <c r="AL80" s="239"/>
      <c r="AM80" s="239"/>
      <c r="AN80" s="239"/>
      <c r="AO80" s="239"/>
      <c r="AP80" s="239"/>
      <c r="AQ80" s="239"/>
      <c r="AR80" s="239"/>
      <c r="AS80" s="239"/>
      <c r="AT80" s="242"/>
      <c r="AU80" s="241"/>
      <c r="AV80" s="239"/>
      <c r="AW80" s="239"/>
      <c r="AX80" s="239"/>
      <c r="AY80" s="239"/>
      <c r="AZ80" s="239"/>
      <c r="BA80" s="239"/>
      <c r="BB80" s="242"/>
      <c r="BC80" s="243"/>
      <c r="BD80" s="244"/>
      <c r="BE80" s="245"/>
      <c r="BI80" s="633" t="s">
        <v>130</v>
      </c>
      <c r="BJ80" s="633"/>
      <c r="BK80" s="633"/>
      <c r="BL80" s="633"/>
      <c r="BM80" s="633"/>
      <c r="BN80" s="633"/>
      <c r="BO80" s="633"/>
      <c r="BP80" s="633"/>
      <c r="BQ80" s="633"/>
      <c r="BR80" s="633"/>
      <c r="BS80" s="633"/>
      <c r="BT80" s="633"/>
      <c r="BU80" s="633"/>
      <c r="BV80" s="633"/>
      <c r="BW80" s="633"/>
      <c r="BX80" s="633"/>
      <c r="BY80" s="633"/>
      <c r="BZ80" s="633"/>
    </row>
    <row r="81" spans="1:78" s="7" customFormat="1" ht="15" customHeight="1" thickBot="1" x14ac:dyDescent="0.3">
      <c r="A81" s="37"/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  <c r="R81" s="247"/>
      <c r="S81" s="247"/>
      <c r="T81" s="247">
        <f>Z81+AR81</f>
        <v>0</v>
      </c>
      <c r="U81" s="247"/>
      <c r="V81" s="247"/>
      <c r="W81" s="374">
        <f>SUM(W77:W80)</f>
        <v>0</v>
      </c>
      <c r="X81" s="374"/>
      <c r="Y81" s="374"/>
      <c r="Z81" s="376">
        <f>SUM(Z77:Z80)</f>
        <v>0</v>
      </c>
      <c r="AA81" s="377"/>
      <c r="AB81" s="378"/>
      <c r="AC81" s="376">
        <f>SUM(AC77:AC80)</f>
        <v>0</v>
      </c>
      <c r="AD81" s="377"/>
      <c r="AE81" s="378"/>
      <c r="AF81" s="376">
        <f>SUM(AF77:AF80)</f>
        <v>0</v>
      </c>
      <c r="AG81" s="377"/>
      <c r="AH81" s="378"/>
      <c r="AI81" s="376">
        <f>SUM(AI77:AI80)</f>
        <v>0</v>
      </c>
      <c r="AJ81" s="377"/>
      <c r="AK81" s="378"/>
      <c r="AL81" s="376">
        <f>SUM(AL77:AL80)</f>
        <v>0</v>
      </c>
      <c r="AM81" s="377"/>
      <c r="AN81" s="378"/>
      <c r="AO81" s="376">
        <f>SUM(AO77:AO80)</f>
        <v>0</v>
      </c>
      <c r="AP81" s="377"/>
      <c r="AQ81" s="378"/>
      <c r="AR81" s="376"/>
      <c r="AS81" s="377"/>
      <c r="AT81" s="377"/>
      <c r="AU81" s="394"/>
      <c r="AV81" s="273"/>
      <c r="AW81" s="273"/>
      <c r="AX81" s="273"/>
      <c r="AY81" s="273"/>
      <c r="AZ81" s="273"/>
      <c r="BA81" s="273"/>
      <c r="BB81" s="443"/>
      <c r="BC81" s="414"/>
      <c r="BD81" s="273"/>
      <c r="BE81" s="443"/>
      <c r="BI81" s="358" t="s">
        <v>131</v>
      </c>
      <c r="BJ81" s="358"/>
      <c r="BK81" s="358"/>
      <c r="BL81" s="358"/>
      <c r="BM81" s="358"/>
      <c r="BN81" s="358"/>
      <c r="BO81" s="358"/>
      <c r="BP81" s="358"/>
      <c r="BQ81" s="358"/>
      <c r="BR81" s="358"/>
      <c r="BS81" s="358"/>
      <c r="BT81" s="358"/>
      <c r="BU81" s="358"/>
      <c r="BV81" s="358"/>
      <c r="BW81" s="358"/>
      <c r="BX81" s="358"/>
      <c r="BY81" s="358"/>
      <c r="BZ81" s="358"/>
    </row>
    <row r="82" spans="1:78" s="19" customFormat="1" ht="15" customHeight="1" thickBot="1" x14ac:dyDescent="0.3">
      <c r="A82" s="51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25"/>
      <c r="X82" s="25"/>
      <c r="Y82" s="25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</row>
    <row r="83" spans="1:78" s="11" customFormat="1" ht="15" customHeight="1" thickBot="1" x14ac:dyDescent="0.3">
      <c r="A83" s="59"/>
      <c r="B83" s="273" t="s">
        <v>46</v>
      </c>
      <c r="C83" s="273"/>
      <c r="D83" s="273"/>
      <c r="E83" s="273"/>
      <c r="F83" s="273"/>
      <c r="G83" s="273"/>
      <c r="H83" s="273"/>
      <c r="I83" s="273"/>
      <c r="J83" s="273"/>
      <c r="K83" s="273"/>
      <c r="L83" s="273"/>
      <c r="M83" s="273"/>
      <c r="N83" s="273"/>
      <c r="O83" s="273"/>
      <c r="P83" s="273"/>
      <c r="Q83" s="273"/>
      <c r="R83" s="273"/>
      <c r="S83" s="273"/>
      <c r="T83" s="361">
        <f>Z83+AR83</f>
        <v>0</v>
      </c>
      <c r="U83" s="361"/>
      <c r="V83" s="361"/>
      <c r="W83" s="446">
        <f>W75+W81</f>
        <v>0</v>
      </c>
      <c r="X83" s="446"/>
      <c r="Y83" s="446"/>
      <c r="Z83" s="361">
        <f>Z75+Z81</f>
        <v>0</v>
      </c>
      <c r="AA83" s="361"/>
      <c r="AB83" s="361"/>
      <c r="AC83" s="361">
        <f>AC75+AC81</f>
        <v>0</v>
      </c>
      <c r="AD83" s="361"/>
      <c r="AE83" s="361"/>
      <c r="AF83" s="361">
        <f>AF75+AF81</f>
        <v>0</v>
      </c>
      <c r="AG83" s="361"/>
      <c r="AH83" s="361"/>
      <c r="AI83" s="361">
        <f>AI75+AI81</f>
        <v>0</v>
      </c>
      <c r="AJ83" s="361"/>
      <c r="AK83" s="361"/>
      <c r="AL83" s="361">
        <f>AL75+AL81</f>
        <v>0</v>
      </c>
      <c r="AM83" s="361"/>
      <c r="AN83" s="361"/>
      <c r="AO83" s="361">
        <f>AO75+AO81</f>
        <v>0</v>
      </c>
      <c r="AP83" s="361"/>
      <c r="AQ83" s="361"/>
      <c r="AR83" s="361">
        <f>AR75+AR81</f>
        <v>0</v>
      </c>
      <c r="AS83" s="361"/>
      <c r="AT83" s="361"/>
      <c r="AU83" s="587">
        <f>AU75+AU81</f>
        <v>0</v>
      </c>
      <c r="AV83" s="588"/>
      <c r="AW83" s="588"/>
      <c r="AX83" s="589"/>
      <c r="AY83" s="590">
        <f>AY75+AY81</f>
        <v>0</v>
      </c>
      <c r="AZ83" s="588"/>
      <c r="BA83" s="588"/>
      <c r="BB83" s="591"/>
      <c r="BC83" s="270">
        <f>BC75+BC81</f>
        <v>55</v>
      </c>
      <c r="BD83" s="361"/>
      <c r="BE83" s="448"/>
    </row>
    <row r="84" spans="1:78" s="19" customFormat="1" ht="15" customHeight="1" x14ac:dyDescent="0.2">
      <c r="A84" s="5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4"/>
      <c r="U84" s="84"/>
      <c r="V84" s="84"/>
      <c r="W84" s="43"/>
      <c r="X84" s="43"/>
      <c r="Y84" s="43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71"/>
      <c r="AV84" s="71"/>
      <c r="AW84" s="71"/>
      <c r="AX84" s="71"/>
      <c r="AY84" s="71"/>
      <c r="AZ84" s="71"/>
      <c r="BA84" s="71"/>
      <c r="BB84" s="71"/>
      <c r="BC84" s="80"/>
      <c r="BD84" s="80"/>
      <c r="BE84" s="80"/>
    </row>
    <row r="85" spans="1:78" s="19" customFormat="1" ht="15" customHeight="1" x14ac:dyDescent="0.2">
      <c r="A85" s="10"/>
      <c r="B85" s="7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345"/>
      <c r="U85" s="345"/>
      <c r="V85" s="345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</row>
    <row r="86" spans="1:78" s="7" customFormat="1" ht="15" customHeight="1" thickBot="1" x14ac:dyDescent="0.3">
      <c r="A86" s="8"/>
      <c r="B86" s="449" t="s">
        <v>104</v>
      </c>
      <c r="C86" s="449"/>
      <c r="D86" s="449"/>
      <c r="E86" s="449"/>
      <c r="F86" s="449"/>
      <c r="G86" s="449"/>
      <c r="H86" s="449"/>
      <c r="I86" s="449"/>
      <c r="J86" s="449"/>
      <c r="K86" s="449"/>
      <c r="L86" s="449"/>
      <c r="M86" s="449"/>
      <c r="N86" s="449"/>
      <c r="O86" s="449"/>
      <c r="P86" s="449"/>
      <c r="Q86" s="449"/>
      <c r="R86" s="449"/>
      <c r="S86" s="449"/>
      <c r="T86" s="449"/>
      <c r="U86" s="449"/>
      <c r="V86" s="449"/>
      <c r="W86" s="449"/>
      <c r="X86" s="449"/>
      <c r="Y86" s="449"/>
      <c r="Z86" s="449"/>
      <c r="AA86" s="449"/>
      <c r="AB86" s="449"/>
      <c r="AC86" s="449"/>
      <c r="AD86" s="449"/>
      <c r="AE86" s="449"/>
      <c r="AF86" s="449"/>
      <c r="AG86" s="449"/>
      <c r="AH86" s="449"/>
      <c r="AI86" s="449"/>
      <c r="AJ86" s="449"/>
      <c r="AK86" s="449"/>
      <c r="AL86" s="449"/>
      <c r="AM86" s="449"/>
      <c r="AN86" s="449"/>
      <c r="AO86" s="449"/>
      <c r="AP86" s="449"/>
      <c r="AQ86" s="449"/>
      <c r="AR86" s="449"/>
      <c r="AS86" s="449"/>
      <c r="AT86" s="449"/>
      <c r="AU86" s="449"/>
      <c r="AV86" s="449"/>
      <c r="AW86" s="449"/>
      <c r="AX86" s="449"/>
      <c r="AY86" s="449"/>
      <c r="AZ86" s="449"/>
      <c r="BA86" s="449"/>
      <c r="BB86" s="449"/>
      <c r="BC86" s="449"/>
      <c r="BD86" s="449"/>
      <c r="BE86" s="449"/>
    </row>
    <row r="87" spans="1:78" s="7" customFormat="1" ht="15" customHeight="1" x14ac:dyDescent="0.2">
      <c r="A87" s="297" t="s">
        <v>1</v>
      </c>
      <c r="B87" s="292" t="s">
        <v>72</v>
      </c>
      <c r="C87" s="292"/>
      <c r="D87" s="292"/>
      <c r="E87" s="292"/>
      <c r="F87" s="292"/>
      <c r="G87" s="292"/>
      <c r="H87" s="292"/>
      <c r="I87" s="292"/>
      <c r="J87" s="292"/>
      <c r="K87" s="292"/>
      <c r="L87" s="292"/>
      <c r="M87" s="292"/>
      <c r="N87" s="292"/>
      <c r="O87" s="292"/>
      <c r="P87" s="292"/>
      <c r="Q87" s="292"/>
      <c r="R87" s="292"/>
      <c r="S87" s="292"/>
      <c r="T87" s="295" t="s">
        <v>22</v>
      </c>
      <c r="U87" s="295"/>
      <c r="V87" s="295"/>
      <c r="W87" s="295"/>
      <c r="X87" s="295"/>
      <c r="Y87" s="295"/>
      <c r="Z87" s="295"/>
      <c r="AA87" s="295"/>
      <c r="AB87" s="295"/>
      <c r="AC87" s="295"/>
      <c r="AD87" s="295"/>
      <c r="AE87" s="295"/>
      <c r="AF87" s="295"/>
      <c r="AG87" s="295"/>
      <c r="AH87" s="295"/>
      <c r="AI87" s="295"/>
      <c r="AJ87" s="295"/>
      <c r="AK87" s="295"/>
      <c r="AL87" s="295"/>
      <c r="AM87" s="295"/>
      <c r="AN87" s="295"/>
      <c r="AO87" s="295"/>
      <c r="AP87" s="295"/>
      <c r="AQ87" s="295"/>
      <c r="AR87" s="295"/>
      <c r="AS87" s="295"/>
      <c r="AT87" s="296"/>
      <c r="AU87" s="297" t="s">
        <v>24</v>
      </c>
      <c r="AV87" s="295"/>
      <c r="AW87" s="295"/>
      <c r="AX87" s="295"/>
      <c r="AY87" s="295"/>
      <c r="AZ87" s="295"/>
      <c r="BA87" s="295"/>
      <c r="BB87" s="298"/>
      <c r="BC87" s="299" t="s">
        <v>29</v>
      </c>
      <c r="BD87" s="300"/>
      <c r="BE87" s="301"/>
    </row>
    <row r="88" spans="1:78" s="7" customFormat="1" ht="15" customHeight="1" x14ac:dyDescent="0.2">
      <c r="A88" s="393"/>
      <c r="B88" s="293"/>
      <c r="C88" s="293"/>
      <c r="D88" s="293"/>
      <c r="E88" s="293"/>
      <c r="F88" s="293"/>
      <c r="G88" s="293"/>
      <c r="H88" s="293"/>
      <c r="I88" s="293"/>
      <c r="J88" s="293"/>
      <c r="K88" s="293"/>
      <c r="L88" s="293"/>
      <c r="M88" s="293"/>
      <c r="N88" s="293"/>
      <c r="O88" s="293"/>
      <c r="P88" s="293"/>
      <c r="Q88" s="293"/>
      <c r="R88" s="293"/>
      <c r="S88" s="293"/>
      <c r="T88" s="308" t="s">
        <v>19</v>
      </c>
      <c r="U88" s="309"/>
      <c r="V88" s="309"/>
      <c r="W88" s="309"/>
      <c r="X88" s="309"/>
      <c r="Y88" s="310"/>
      <c r="Z88" s="244" t="s">
        <v>13</v>
      </c>
      <c r="AA88" s="244"/>
      <c r="AB88" s="244"/>
      <c r="AC88" s="244"/>
      <c r="AD88" s="244"/>
      <c r="AE88" s="244"/>
      <c r="AF88" s="244"/>
      <c r="AG88" s="244"/>
      <c r="AH88" s="244"/>
      <c r="AI88" s="244"/>
      <c r="AJ88" s="244"/>
      <c r="AK88" s="244"/>
      <c r="AL88" s="244"/>
      <c r="AM88" s="244"/>
      <c r="AN88" s="244"/>
      <c r="AO88" s="244"/>
      <c r="AP88" s="244"/>
      <c r="AQ88" s="244"/>
      <c r="AR88" s="244"/>
      <c r="AS88" s="244"/>
      <c r="AT88" s="317"/>
      <c r="AU88" s="241">
        <v>1</v>
      </c>
      <c r="AV88" s="239"/>
      <c r="AW88" s="239"/>
      <c r="AX88" s="239"/>
      <c r="AY88" s="239">
        <v>2</v>
      </c>
      <c r="AZ88" s="239"/>
      <c r="BA88" s="239"/>
      <c r="BB88" s="242"/>
      <c r="BC88" s="302"/>
      <c r="BD88" s="303"/>
      <c r="BE88" s="304"/>
    </row>
    <row r="89" spans="1:78" s="7" customFormat="1" ht="15" customHeight="1" x14ac:dyDescent="0.2">
      <c r="A89" s="393"/>
      <c r="B89" s="293"/>
      <c r="C89" s="293"/>
      <c r="D89" s="293"/>
      <c r="E89" s="293"/>
      <c r="F89" s="293"/>
      <c r="G89" s="293"/>
      <c r="H89" s="293"/>
      <c r="I89" s="293"/>
      <c r="J89" s="293"/>
      <c r="K89" s="293"/>
      <c r="L89" s="293"/>
      <c r="M89" s="293"/>
      <c r="N89" s="293"/>
      <c r="O89" s="293"/>
      <c r="P89" s="293"/>
      <c r="Q89" s="293"/>
      <c r="R89" s="293"/>
      <c r="S89" s="293"/>
      <c r="T89" s="311"/>
      <c r="U89" s="312"/>
      <c r="V89" s="312"/>
      <c r="W89" s="312"/>
      <c r="X89" s="312"/>
      <c r="Y89" s="313"/>
      <c r="Z89" s="335" t="s">
        <v>3</v>
      </c>
      <c r="AA89" s="335"/>
      <c r="AB89" s="335"/>
      <c r="AC89" s="335" t="s">
        <v>5</v>
      </c>
      <c r="AD89" s="335"/>
      <c r="AE89" s="335"/>
      <c r="AF89" s="335" t="s">
        <v>4</v>
      </c>
      <c r="AG89" s="335"/>
      <c r="AH89" s="335"/>
      <c r="AI89" s="337" t="s">
        <v>6</v>
      </c>
      <c r="AJ89" s="337"/>
      <c r="AK89" s="337"/>
      <c r="AL89" s="335" t="s">
        <v>7</v>
      </c>
      <c r="AM89" s="335"/>
      <c r="AN89" s="335"/>
      <c r="AO89" s="335" t="s">
        <v>14</v>
      </c>
      <c r="AP89" s="335"/>
      <c r="AQ89" s="335"/>
      <c r="AR89" s="337" t="s">
        <v>23</v>
      </c>
      <c r="AS89" s="337"/>
      <c r="AT89" s="339"/>
      <c r="AU89" s="341" t="s">
        <v>27</v>
      </c>
      <c r="AV89" s="342"/>
      <c r="AW89" s="342"/>
      <c r="AX89" s="343"/>
      <c r="AY89" s="348" t="s">
        <v>26</v>
      </c>
      <c r="AZ89" s="342"/>
      <c r="BA89" s="342"/>
      <c r="BB89" s="349"/>
      <c r="BC89" s="302"/>
      <c r="BD89" s="303"/>
      <c r="BE89" s="304"/>
    </row>
    <row r="90" spans="1:78" s="7" customFormat="1" ht="33.75" customHeight="1" x14ac:dyDescent="0.2">
      <c r="A90" s="478"/>
      <c r="B90" s="294"/>
      <c r="C90" s="294"/>
      <c r="D90" s="294"/>
      <c r="E90" s="294"/>
      <c r="F90" s="294"/>
      <c r="G90" s="294"/>
      <c r="H90" s="294"/>
      <c r="I90" s="294"/>
      <c r="J90" s="294"/>
      <c r="K90" s="294"/>
      <c r="L90" s="294"/>
      <c r="M90" s="294"/>
      <c r="N90" s="294"/>
      <c r="O90" s="294"/>
      <c r="P90" s="294"/>
      <c r="Q90" s="294"/>
      <c r="R90" s="294"/>
      <c r="S90" s="294"/>
      <c r="T90" s="311"/>
      <c r="U90" s="312"/>
      <c r="V90" s="312"/>
      <c r="W90" s="312"/>
      <c r="X90" s="312"/>
      <c r="Y90" s="313"/>
      <c r="Z90" s="336"/>
      <c r="AA90" s="336"/>
      <c r="AB90" s="336"/>
      <c r="AC90" s="336"/>
      <c r="AD90" s="336"/>
      <c r="AE90" s="336"/>
      <c r="AF90" s="336"/>
      <c r="AG90" s="336"/>
      <c r="AH90" s="336"/>
      <c r="AI90" s="338"/>
      <c r="AJ90" s="338"/>
      <c r="AK90" s="338"/>
      <c r="AL90" s="336"/>
      <c r="AM90" s="336"/>
      <c r="AN90" s="336"/>
      <c r="AO90" s="336"/>
      <c r="AP90" s="336"/>
      <c r="AQ90" s="336"/>
      <c r="AR90" s="338"/>
      <c r="AS90" s="338"/>
      <c r="AT90" s="340"/>
      <c r="AU90" s="344"/>
      <c r="AV90" s="345"/>
      <c r="AW90" s="345"/>
      <c r="AX90" s="346"/>
      <c r="AY90" s="350"/>
      <c r="AZ90" s="345"/>
      <c r="BA90" s="345"/>
      <c r="BB90" s="351"/>
      <c r="BC90" s="305"/>
      <c r="BD90" s="306"/>
      <c r="BE90" s="307"/>
    </row>
    <row r="91" spans="1:78" s="7" customFormat="1" ht="15" customHeight="1" x14ac:dyDescent="0.2">
      <c r="A91" s="478"/>
      <c r="B91" s="294"/>
      <c r="C91" s="294"/>
      <c r="D91" s="294"/>
      <c r="E91" s="294"/>
      <c r="F91" s="294"/>
      <c r="G91" s="294"/>
      <c r="H91" s="294"/>
      <c r="I91" s="294"/>
      <c r="J91" s="294"/>
      <c r="K91" s="294"/>
      <c r="L91" s="294"/>
      <c r="M91" s="294"/>
      <c r="N91" s="294"/>
      <c r="O91" s="294"/>
      <c r="P91" s="294"/>
      <c r="Q91" s="294"/>
      <c r="R91" s="294"/>
      <c r="S91" s="294"/>
      <c r="T91" s="311"/>
      <c r="U91" s="312"/>
      <c r="V91" s="312"/>
      <c r="W91" s="312"/>
      <c r="X91" s="312"/>
      <c r="Y91" s="313"/>
      <c r="Z91" s="336"/>
      <c r="AA91" s="336"/>
      <c r="AB91" s="336"/>
      <c r="AC91" s="336"/>
      <c r="AD91" s="336"/>
      <c r="AE91" s="336"/>
      <c r="AF91" s="336"/>
      <c r="AG91" s="336"/>
      <c r="AH91" s="336"/>
      <c r="AI91" s="338"/>
      <c r="AJ91" s="338"/>
      <c r="AK91" s="338"/>
      <c r="AL91" s="336"/>
      <c r="AM91" s="336"/>
      <c r="AN91" s="336"/>
      <c r="AO91" s="336"/>
      <c r="AP91" s="336"/>
      <c r="AQ91" s="336"/>
      <c r="AR91" s="338"/>
      <c r="AS91" s="338"/>
      <c r="AT91" s="340"/>
      <c r="AU91" s="344"/>
      <c r="AV91" s="345"/>
      <c r="AW91" s="345"/>
      <c r="AX91" s="346"/>
      <c r="AY91" s="350"/>
      <c r="AZ91" s="345"/>
      <c r="BA91" s="345"/>
      <c r="BB91" s="351"/>
      <c r="BC91" s="305"/>
      <c r="BD91" s="306"/>
      <c r="BE91" s="307"/>
    </row>
    <row r="92" spans="1:78" s="7" customFormat="1" ht="15" customHeight="1" x14ac:dyDescent="0.2">
      <c r="A92" s="478"/>
      <c r="B92" s="294"/>
      <c r="C92" s="294"/>
      <c r="D92" s="294"/>
      <c r="E92" s="294"/>
      <c r="F92" s="294"/>
      <c r="G92" s="294"/>
      <c r="H92" s="294"/>
      <c r="I92" s="294"/>
      <c r="J92" s="294"/>
      <c r="K92" s="294"/>
      <c r="L92" s="294"/>
      <c r="M92" s="294"/>
      <c r="N92" s="294"/>
      <c r="O92" s="294"/>
      <c r="P92" s="294"/>
      <c r="Q92" s="294"/>
      <c r="R92" s="294"/>
      <c r="S92" s="294"/>
      <c r="T92" s="314"/>
      <c r="U92" s="315"/>
      <c r="V92" s="315"/>
      <c r="W92" s="315"/>
      <c r="X92" s="315"/>
      <c r="Y92" s="316"/>
      <c r="Z92" s="336"/>
      <c r="AA92" s="336"/>
      <c r="AB92" s="336"/>
      <c r="AC92" s="336"/>
      <c r="AD92" s="336"/>
      <c r="AE92" s="336"/>
      <c r="AF92" s="336"/>
      <c r="AG92" s="336"/>
      <c r="AH92" s="336"/>
      <c r="AI92" s="338"/>
      <c r="AJ92" s="338"/>
      <c r="AK92" s="338"/>
      <c r="AL92" s="336"/>
      <c r="AM92" s="336"/>
      <c r="AN92" s="336"/>
      <c r="AO92" s="336"/>
      <c r="AP92" s="336"/>
      <c r="AQ92" s="336"/>
      <c r="AR92" s="338"/>
      <c r="AS92" s="338"/>
      <c r="AT92" s="340"/>
      <c r="AU92" s="347"/>
      <c r="AV92" s="330"/>
      <c r="AW92" s="330"/>
      <c r="AX92" s="331"/>
      <c r="AY92" s="329"/>
      <c r="AZ92" s="330"/>
      <c r="BA92" s="330"/>
      <c r="BB92" s="352"/>
      <c r="BC92" s="305"/>
      <c r="BD92" s="306"/>
      <c r="BE92" s="307"/>
    </row>
    <row r="93" spans="1:78" s="7" customFormat="1" ht="15" customHeight="1" thickBot="1" x14ac:dyDescent="0.25">
      <c r="A93" s="478"/>
      <c r="B93" s="294"/>
      <c r="C93" s="294"/>
      <c r="D93" s="294"/>
      <c r="E93" s="294"/>
      <c r="F93" s="294"/>
      <c r="G93" s="294"/>
      <c r="H93" s="294"/>
      <c r="I93" s="294"/>
      <c r="J93" s="294"/>
      <c r="K93" s="294"/>
      <c r="L93" s="294"/>
      <c r="M93" s="294"/>
      <c r="N93" s="294"/>
      <c r="O93" s="294"/>
      <c r="P93" s="294"/>
      <c r="Q93" s="294"/>
      <c r="R93" s="294"/>
      <c r="S93" s="294"/>
      <c r="T93" s="450" t="s">
        <v>21</v>
      </c>
      <c r="U93" s="450"/>
      <c r="V93" s="450"/>
      <c r="W93" s="450" t="s">
        <v>2</v>
      </c>
      <c r="X93" s="450"/>
      <c r="Y93" s="450"/>
      <c r="Z93" s="336"/>
      <c r="AA93" s="336"/>
      <c r="AB93" s="336"/>
      <c r="AC93" s="336"/>
      <c r="AD93" s="336"/>
      <c r="AE93" s="336"/>
      <c r="AF93" s="336"/>
      <c r="AG93" s="336"/>
      <c r="AH93" s="336"/>
      <c r="AI93" s="338"/>
      <c r="AJ93" s="338"/>
      <c r="AK93" s="338"/>
      <c r="AL93" s="336"/>
      <c r="AM93" s="336"/>
      <c r="AN93" s="336"/>
      <c r="AO93" s="336"/>
      <c r="AP93" s="336"/>
      <c r="AQ93" s="336"/>
      <c r="AR93" s="338"/>
      <c r="AS93" s="338"/>
      <c r="AT93" s="340"/>
      <c r="AU93" s="535" t="s">
        <v>25</v>
      </c>
      <c r="AV93" s="430"/>
      <c r="AW93" s="430"/>
      <c r="AX93" s="430"/>
      <c r="AY93" s="430"/>
      <c r="AZ93" s="430"/>
      <c r="BA93" s="430"/>
      <c r="BB93" s="536"/>
      <c r="BC93" s="305"/>
      <c r="BD93" s="306"/>
      <c r="BE93" s="307"/>
    </row>
    <row r="94" spans="1:78" s="7" customFormat="1" ht="15" customHeight="1" thickBot="1" x14ac:dyDescent="0.25">
      <c r="A94" s="81">
        <v>1</v>
      </c>
      <c r="B94" s="465">
        <v>2</v>
      </c>
      <c r="C94" s="465"/>
      <c r="D94" s="465"/>
      <c r="E94" s="465"/>
      <c r="F94" s="465"/>
      <c r="G94" s="465"/>
      <c r="H94" s="465"/>
      <c r="I94" s="465"/>
      <c r="J94" s="465"/>
      <c r="K94" s="465"/>
      <c r="L94" s="465"/>
      <c r="M94" s="465"/>
      <c r="N94" s="465"/>
      <c r="O94" s="465"/>
      <c r="P94" s="465"/>
      <c r="Q94" s="465"/>
      <c r="R94" s="465"/>
      <c r="S94" s="465"/>
      <c r="T94" s="361">
        <v>3</v>
      </c>
      <c r="U94" s="361"/>
      <c r="V94" s="361"/>
      <c r="W94" s="361">
        <v>4</v>
      </c>
      <c r="X94" s="361"/>
      <c r="Y94" s="361"/>
      <c r="Z94" s="361">
        <v>5</v>
      </c>
      <c r="AA94" s="361"/>
      <c r="AB94" s="361"/>
      <c r="AC94" s="361">
        <v>6</v>
      </c>
      <c r="AD94" s="361"/>
      <c r="AE94" s="361"/>
      <c r="AF94" s="361">
        <v>7</v>
      </c>
      <c r="AG94" s="361"/>
      <c r="AH94" s="361"/>
      <c r="AI94" s="361">
        <v>8</v>
      </c>
      <c r="AJ94" s="361"/>
      <c r="AK94" s="361"/>
      <c r="AL94" s="361">
        <v>9</v>
      </c>
      <c r="AM94" s="361"/>
      <c r="AN94" s="361"/>
      <c r="AO94" s="361">
        <v>10</v>
      </c>
      <c r="AP94" s="361"/>
      <c r="AQ94" s="361"/>
      <c r="AR94" s="361">
        <v>11</v>
      </c>
      <c r="AS94" s="361"/>
      <c r="AT94" s="448"/>
      <c r="AU94" s="270">
        <v>12</v>
      </c>
      <c r="AV94" s="361"/>
      <c r="AW94" s="361"/>
      <c r="AX94" s="361"/>
      <c r="AY94" s="361">
        <v>13</v>
      </c>
      <c r="AZ94" s="361"/>
      <c r="BA94" s="361"/>
      <c r="BB94" s="361"/>
      <c r="BC94" s="361">
        <v>14</v>
      </c>
      <c r="BD94" s="361"/>
      <c r="BE94" s="448"/>
    </row>
    <row r="95" spans="1:78" s="9" customFormat="1" ht="15" customHeight="1" x14ac:dyDescent="0.25">
      <c r="A95" s="69">
        <v>1</v>
      </c>
      <c r="B95" s="579" t="s">
        <v>107</v>
      </c>
      <c r="C95" s="572"/>
      <c r="D95" s="572"/>
      <c r="E95" s="572"/>
      <c r="F95" s="572"/>
      <c r="G95" s="572"/>
      <c r="H95" s="572"/>
      <c r="I95" s="572"/>
      <c r="J95" s="572"/>
      <c r="K95" s="572"/>
      <c r="L95" s="572"/>
      <c r="M95" s="572"/>
      <c r="N95" s="572"/>
      <c r="O95" s="572"/>
      <c r="P95" s="572"/>
      <c r="Q95" s="572"/>
      <c r="R95" s="572"/>
      <c r="S95" s="580"/>
      <c r="T95" s="329"/>
      <c r="U95" s="330"/>
      <c r="V95" s="331"/>
      <c r="W95" s="263"/>
      <c r="X95" s="263"/>
      <c r="Y95" s="263"/>
      <c r="Z95" s="329"/>
      <c r="AA95" s="330"/>
      <c r="AB95" s="331"/>
      <c r="AC95" s="329"/>
      <c r="AD95" s="330"/>
      <c r="AE95" s="331"/>
      <c r="AF95" s="577"/>
      <c r="AG95" s="577"/>
      <c r="AH95" s="577"/>
      <c r="AI95" s="577"/>
      <c r="AJ95" s="577"/>
      <c r="AK95" s="577"/>
      <c r="AL95" s="577"/>
      <c r="AM95" s="577"/>
      <c r="AN95" s="577"/>
      <c r="AO95" s="577"/>
      <c r="AP95" s="577"/>
      <c r="AQ95" s="577"/>
      <c r="AR95" s="577"/>
      <c r="AS95" s="577"/>
      <c r="AT95" s="329"/>
      <c r="AU95" s="592"/>
      <c r="AV95" s="577"/>
      <c r="AW95" s="577"/>
      <c r="AX95" s="577"/>
      <c r="AY95" s="577"/>
      <c r="AZ95" s="577"/>
      <c r="BA95" s="577"/>
      <c r="BB95" s="577"/>
      <c r="BC95" s="593">
        <v>8</v>
      </c>
      <c r="BD95" s="255"/>
      <c r="BE95" s="571"/>
      <c r="BI95" s="486" t="s">
        <v>132</v>
      </c>
      <c r="BJ95" s="487"/>
      <c r="BK95" s="487"/>
      <c r="BL95" s="487"/>
      <c r="BM95" s="487"/>
      <c r="BN95" s="487"/>
      <c r="BO95" s="487"/>
      <c r="BP95" s="487"/>
      <c r="BQ95" s="487"/>
      <c r="BR95" s="487"/>
      <c r="BS95" s="487"/>
      <c r="BT95" s="487"/>
      <c r="BU95" s="487"/>
      <c r="BV95" s="487"/>
      <c r="BW95" s="487"/>
      <c r="BX95" s="487"/>
      <c r="BY95" s="487"/>
      <c r="BZ95" s="488"/>
    </row>
    <row r="96" spans="1:78" s="7" customFormat="1" ht="15" customHeight="1" x14ac:dyDescent="0.2">
      <c r="A96" s="68">
        <v>2</v>
      </c>
      <c r="B96" s="396" t="s">
        <v>108</v>
      </c>
      <c r="C96" s="397"/>
      <c r="D96" s="397"/>
      <c r="E96" s="397"/>
      <c r="F96" s="397"/>
      <c r="G96" s="397"/>
      <c r="H96" s="397"/>
      <c r="I96" s="397"/>
      <c r="J96" s="397"/>
      <c r="K96" s="397"/>
      <c r="L96" s="397"/>
      <c r="M96" s="397"/>
      <c r="N96" s="397"/>
      <c r="O96" s="397"/>
      <c r="P96" s="397"/>
      <c r="Q96" s="397"/>
      <c r="R96" s="397"/>
      <c r="S96" s="398"/>
      <c r="T96" s="240"/>
      <c r="U96" s="327"/>
      <c r="V96" s="328"/>
      <c r="W96" s="386"/>
      <c r="X96" s="387"/>
      <c r="Y96" s="388"/>
      <c r="Z96" s="240"/>
      <c r="AA96" s="327"/>
      <c r="AB96" s="328"/>
      <c r="AC96" s="240"/>
      <c r="AD96" s="327"/>
      <c r="AE96" s="328"/>
      <c r="AF96" s="239"/>
      <c r="AG96" s="239"/>
      <c r="AH96" s="239"/>
      <c r="AI96" s="239"/>
      <c r="AJ96" s="239"/>
      <c r="AK96" s="239"/>
      <c r="AL96" s="239"/>
      <c r="AM96" s="239"/>
      <c r="AN96" s="239"/>
      <c r="AO96" s="239"/>
      <c r="AP96" s="239"/>
      <c r="AQ96" s="239"/>
      <c r="AR96" s="239"/>
      <c r="AS96" s="239"/>
      <c r="AT96" s="240"/>
      <c r="AU96" s="241"/>
      <c r="AV96" s="239"/>
      <c r="AW96" s="239"/>
      <c r="AX96" s="239"/>
      <c r="AY96" s="239"/>
      <c r="AZ96" s="239"/>
      <c r="BA96" s="239"/>
      <c r="BB96" s="239"/>
      <c r="BC96" s="393">
        <v>8</v>
      </c>
      <c r="BD96" s="244"/>
      <c r="BE96" s="245"/>
      <c r="BI96" s="396" t="s">
        <v>133</v>
      </c>
      <c r="BJ96" s="397"/>
      <c r="BK96" s="397"/>
      <c r="BL96" s="397"/>
      <c r="BM96" s="397"/>
      <c r="BN96" s="397"/>
      <c r="BO96" s="397"/>
      <c r="BP96" s="397"/>
      <c r="BQ96" s="397"/>
      <c r="BR96" s="397"/>
      <c r="BS96" s="397"/>
      <c r="BT96" s="397"/>
      <c r="BU96" s="397"/>
      <c r="BV96" s="397"/>
      <c r="BW96" s="397"/>
      <c r="BX96" s="397"/>
      <c r="BY96" s="397"/>
      <c r="BZ96" s="398"/>
    </row>
    <row r="97" spans="1:78" s="7" customFormat="1" ht="15" customHeight="1" x14ac:dyDescent="0.2">
      <c r="A97" s="68">
        <v>3</v>
      </c>
      <c r="B97" s="396" t="s">
        <v>105</v>
      </c>
      <c r="C97" s="397"/>
      <c r="D97" s="397"/>
      <c r="E97" s="397"/>
      <c r="F97" s="397"/>
      <c r="G97" s="397"/>
      <c r="H97" s="397"/>
      <c r="I97" s="397"/>
      <c r="J97" s="397"/>
      <c r="K97" s="397"/>
      <c r="L97" s="397"/>
      <c r="M97" s="397"/>
      <c r="N97" s="397"/>
      <c r="O97" s="397"/>
      <c r="P97" s="397"/>
      <c r="Q97" s="397"/>
      <c r="R97" s="397"/>
      <c r="S97" s="398"/>
      <c r="T97" s="240"/>
      <c r="U97" s="327"/>
      <c r="V97" s="328"/>
      <c r="W97" s="386"/>
      <c r="X97" s="387"/>
      <c r="Y97" s="388"/>
      <c r="Z97" s="240"/>
      <c r="AA97" s="327"/>
      <c r="AB97" s="328"/>
      <c r="AC97" s="240"/>
      <c r="AD97" s="327"/>
      <c r="AE97" s="328"/>
      <c r="AF97" s="239"/>
      <c r="AG97" s="239"/>
      <c r="AH97" s="239"/>
      <c r="AI97" s="239"/>
      <c r="AJ97" s="239"/>
      <c r="AK97" s="239"/>
      <c r="AL97" s="239"/>
      <c r="AM97" s="239"/>
      <c r="AN97" s="239"/>
      <c r="AO97" s="239"/>
      <c r="AP97" s="239"/>
      <c r="AQ97" s="239"/>
      <c r="AR97" s="239"/>
      <c r="AS97" s="239"/>
      <c r="AT97" s="240"/>
      <c r="AU97" s="241"/>
      <c r="AV97" s="239"/>
      <c r="AW97" s="239"/>
      <c r="AX97" s="239"/>
      <c r="AY97" s="239"/>
      <c r="AZ97" s="239"/>
      <c r="BA97" s="239"/>
      <c r="BB97" s="239"/>
      <c r="BC97" s="393">
        <v>3</v>
      </c>
      <c r="BD97" s="244"/>
      <c r="BE97" s="245"/>
      <c r="BI97" s="396" t="s">
        <v>12</v>
      </c>
      <c r="BJ97" s="397"/>
      <c r="BK97" s="397"/>
      <c r="BL97" s="397"/>
      <c r="BM97" s="397"/>
      <c r="BN97" s="397"/>
      <c r="BO97" s="397"/>
      <c r="BP97" s="397"/>
      <c r="BQ97" s="397"/>
      <c r="BR97" s="397"/>
      <c r="BS97" s="397"/>
      <c r="BT97" s="397"/>
      <c r="BU97" s="397"/>
      <c r="BV97" s="397"/>
      <c r="BW97" s="397"/>
      <c r="BX97" s="397"/>
      <c r="BY97" s="397"/>
      <c r="BZ97" s="398"/>
    </row>
    <row r="98" spans="1:78" s="10" customFormat="1" ht="15" customHeight="1" x14ac:dyDescent="0.2">
      <c r="A98" s="68">
        <v>4</v>
      </c>
      <c r="B98" s="396" t="s">
        <v>143</v>
      </c>
      <c r="C98" s="397"/>
      <c r="D98" s="397"/>
      <c r="E98" s="397"/>
      <c r="F98" s="397"/>
      <c r="G98" s="397"/>
      <c r="H98" s="397"/>
      <c r="I98" s="397"/>
      <c r="J98" s="397"/>
      <c r="K98" s="397"/>
      <c r="L98" s="397"/>
      <c r="M98" s="397"/>
      <c r="N98" s="397"/>
      <c r="O98" s="397"/>
      <c r="P98" s="397"/>
      <c r="Q98" s="397"/>
      <c r="R98" s="397"/>
      <c r="S98" s="398"/>
      <c r="T98" s="239"/>
      <c r="U98" s="239"/>
      <c r="V98" s="239"/>
      <c r="W98" s="285"/>
      <c r="X98" s="285"/>
      <c r="Y98" s="285"/>
      <c r="Z98" s="239"/>
      <c r="AA98" s="239"/>
      <c r="AB98" s="239"/>
      <c r="AC98" s="240"/>
      <c r="AD98" s="327"/>
      <c r="AE98" s="328"/>
      <c r="AF98" s="239"/>
      <c r="AG98" s="239"/>
      <c r="AH98" s="239"/>
      <c r="AI98" s="239"/>
      <c r="AJ98" s="239"/>
      <c r="AK98" s="239"/>
      <c r="AL98" s="239"/>
      <c r="AM98" s="239"/>
      <c r="AN98" s="239"/>
      <c r="AO98" s="239"/>
      <c r="AP98" s="239"/>
      <c r="AQ98" s="239"/>
      <c r="AR98" s="239"/>
      <c r="AS98" s="239"/>
      <c r="AT98" s="240"/>
      <c r="AU98" s="241"/>
      <c r="AV98" s="239"/>
      <c r="AW98" s="239"/>
      <c r="AX98" s="239"/>
      <c r="AY98" s="239"/>
      <c r="AZ98" s="239"/>
      <c r="BA98" s="239"/>
      <c r="BB98" s="239"/>
      <c r="BC98" s="393">
        <v>10</v>
      </c>
      <c r="BD98" s="244"/>
      <c r="BE98" s="245"/>
      <c r="BI98" s="396" t="s">
        <v>134</v>
      </c>
      <c r="BJ98" s="397"/>
      <c r="BK98" s="397"/>
      <c r="BL98" s="397"/>
      <c r="BM98" s="397"/>
      <c r="BN98" s="397"/>
      <c r="BO98" s="397"/>
      <c r="BP98" s="397"/>
      <c r="BQ98" s="397"/>
      <c r="BR98" s="397"/>
      <c r="BS98" s="397"/>
      <c r="BT98" s="397"/>
      <c r="BU98" s="397"/>
      <c r="BV98" s="397"/>
      <c r="BW98" s="397"/>
      <c r="BX98" s="397"/>
      <c r="BY98" s="397"/>
      <c r="BZ98" s="398"/>
    </row>
    <row r="99" spans="1:78" s="8" customFormat="1" ht="15" customHeight="1" x14ac:dyDescent="0.25">
      <c r="A99" s="68">
        <v>5</v>
      </c>
      <c r="B99" s="396" t="s">
        <v>144</v>
      </c>
      <c r="C99" s="397"/>
      <c r="D99" s="397"/>
      <c r="E99" s="397"/>
      <c r="F99" s="397"/>
      <c r="G99" s="397"/>
      <c r="H99" s="397"/>
      <c r="I99" s="397"/>
      <c r="J99" s="397"/>
      <c r="K99" s="397"/>
      <c r="L99" s="397"/>
      <c r="M99" s="397"/>
      <c r="N99" s="397"/>
      <c r="O99" s="397"/>
      <c r="P99" s="397"/>
      <c r="Q99" s="397"/>
      <c r="R99" s="397"/>
      <c r="S99" s="398"/>
      <c r="T99" s="239"/>
      <c r="U99" s="239"/>
      <c r="V99" s="239"/>
      <c r="W99" s="285"/>
      <c r="X99" s="285"/>
      <c r="Y99" s="285"/>
      <c r="Z99" s="239"/>
      <c r="AA99" s="239"/>
      <c r="AB99" s="239"/>
      <c r="AC99" s="240"/>
      <c r="AD99" s="327"/>
      <c r="AE99" s="328"/>
      <c r="AF99" s="239"/>
      <c r="AG99" s="239"/>
      <c r="AH99" s="239"/>
      <c r="AI99" s="239"/>
      <c r="AJ99" s="239"/>
      <c r="AK99" s="239"/>
      <c r="AL99" s="239"/>
      <c r="AM99" s="239"/>
      <c r="AN99" s="239"/>
      <c r="AO99" s="239"/>
      <c r="AP99" s="239"/>
      <c r="AQ99" s="239"/>
      <c r="AR99" s="239"/>
      <c r="AS99" s="239"/>
      <c r="AT99" s="240"/>
      <c r="AU99" s="241"/>
      <c r="AV99" s="239"/>
      <c r="AW99" s="239"/>
      <c r="AX99" s="239"/>
      <c r="AY99" s="239"/>
      <c r="AZ99" s="239"/>
      <c r="BA99" s="239"/>
      <c r="BB99" s="239"/>
      <c r="BC99" s="393">
        <v>10</v>
      </c>
      <c r="BD99" s="244"/>
      <c r="BE99" s="245"/>
      <c r="BI99" s="396" t="s">
        <v>135</v>
      </c>
      <c r="BJ99" s="397"/>
      <c r="BK99" s="397"/>
      <c r="BL99" s="397"/>
      <c r="BM99" s="397"/>
      <c r="BN99" s="397"/>
      <c r="BO99" s="397"/>
      <c r="BP99" s="397"/>
      <c r="BQ99" s="397"/>
      <c r="BR99" s="397"/>
      <c r="BS99" s="397"/>
      <c r="BT99" s="397"/>
      <c r="BU99" s="397"/>
      <c r="BV99" s="397"/>
      <c r="BW99" s="397"/>
      <c r="BX99" s="397"/>
      <c r="BY99" s="397"/>
      <c r="BZ99" s="398"/>
    </row>
    <row r="100" spans="1:78" s="8" customFormat="1" ht="15" customHeight="1" x14ac:dyDescent="0.25">
      <c r="A100" s="68">
        <v>6</v>
      </c>
      <c r="B100" s="396" t="s">
        <v>145</v>
      </c>
      <c r="C100" s="397"/>
      <c r="D100" s="397"/>
      <c r="E100" s="397"/>
      <c r="F100" s="397"/>
      <c r="G100" s="397"/>
      <c r="H100" s="397"/>
      <c r="I100" s="397"/>
      <c r="J100" s="397"/>
      <c r="K100" s="397"/>
      <c r="L100" s="397"/>
      <c r="M100" s="397"/>
      <c r="N100" s="397"/>
      <c r="O100" s="397"/>
      <c r="P100" s="397"/>
      <c r="Q100" s="397"/>
      <c r="R100" s="397"/>
      <c r="S100" s="398"/>
      <c r="T100" s="239"/>
      <c r="U100" s="239"/>
      <c r="V100" s="239"/>
      <c r="W100" s="285"/>
      <c r="X100" s="285"/>
      <c r="Y100" s="285"/>
      <c r="Z100" s="239"/>
      <c r="AA100" s="239"/>
      <c r="AB100" s="239"/>
      <c r="AC100" s="240"/>
      <c r="AD100" s="327"/>
      <c r="AE100" s="328"/>
      <c r="AF100" s="239"/>
      <c r="AG100" s="239"/>
      <c r="AH100" s="239"/>
      <c r="AI100" s="239"/>
      <c r="AJ100" s="239"/>
      <c r="AK100" s="239"/>
      <c r="AL100" s="239"/>
      <c r="AM100" s="239"/>
      <c r="AN100" s="239"/>
      <c r="AO100" s="239"/>
      <c r="AP100" s="239"/>
      <c r="AQ100" s="239"/>
      <c r="AR100" s="239"/>
      <c r="AS100" s="239"/>
      <c r="AT100" s="240"/>
      <c r="AU100" s="241"/>
      <c r="AV100" s="239"/>
      <c r="AW100" s="239"/>
      <c r="AX100" s="239"/>
      <c r="AY100" s="239"/>
      <c r="AZ100" s="239"/>
      <c r="BA100" s="239"/>
      <c r="BB100" s="239"/>
      <c r="BC100" s="393">
        <v>10</v>
      </c>
      <c r="BD100" s="244"/>
      <c r="BE100" s="245"/>
      <c r="BI100" s="396" t="s">
        <v>136</v>
      </c>
      <c r="BJ100" s="397"/>
      <c r="BK100" s="397"/>
      <c r="BL100" s="397"/>
      <c r="BM100" s="397"/>
      <c r="BN100" s="397"/>
      <c r="BO100" s="397"/>
      <c r="BP100" s="397"/>
      <c r="BQ100" s="397"/>
      <c r="BR100" s="397"/>
      <c r="BS100" s="397"/>
      <c r="BT100" s="397"/>
      <c r="BU100" s="397"/>
      <c r="BV100" s="397"/>
      <c r="BW100" s="397"/>
      <c r="BX100" s="397"/>
      <c r="BY100" s="397"/>
      <c r="BZ100" s="398"/>
    </row>
    <row r="101" spans="1:78" s="7" customFormat="1" ht="15" customHeight="1" x14ac:dyDescent="0.2">
      <c r="A101" s="68">
        <v>7</v>
      </c>
      <c r="B101" s="396" t="s">
        <v>109</v>
      </c>
      <c r="C101" s="397"/>
      <c r="D101" s="397"/>
      <c r="E101" s="397"/>
      <c r="F101" s="397"/>
      <c r="G101" s="397"/>
      <c r="H101" s="397"/>
      <c r="I101" s="397"/>
      <c r="J101" s="397"/>
      <c r="K101" s="397"/>
      <c r="L101" s="397"/>
      <c r="M101" s="397"/>
      <c r="N101" s="397"/>
      <c r="O101" s="397"/>
      <c r="P101" s="397"/>
      <c r="Q101" s="397"/>
      <c r="R101" s="397"/>
      <c r="S101" s="398"/>
      <c r="T101" s="239"/>
      <c r="U101" s="239"/>
      <c r="V101" s="239"/>
      <c r="W101" s="285"/>
      <c r="X101" s="285"/>
      <c r="Y101" s="285"/>
      <c r="Z101" s="239"/>
      <c r="AA101" s="239"/>
      <c r="AB101" s="239"/>
      <c r="AC101" s="240"/>
      <c r="AD101" s="327"/>
      <c r="AE101" s="328"/>
      <c r="AF101" s="239"/>
      <c r="AG101" s="239"/>
      <c r="AH101" s="239"/>
      <c r="AI101" s="239"/>
      <c r="AJ101" s="239"/>
      <c r="AK101" s="239"/>
      <c r="AL101" s="239"/>
      <c r="AM101" s="239"/>
      <c r="AN101" s="239"/>
      <c r="AO101" s="239"/>
      <c r="AP101" s="239"/>
      <c r="AQ101" s="239"/>
      <c r="AR101" s="239"/>
      <c r="AS101" s="239"/>
      <c r="AT101" s="240"/>
      <c r="AU101" s="241"/>
      <c r="AV101" s="239"/>
      <c r="AW101" s="239"/>
      <c r="AX101" s="239"/>
      <c r="AY101" s="239"/>
      <c r="AZ101" s="239"/>
      <c r="BA101" s="239"/>
      <c r="BB101" s="239"/>
      <c r="BC101" s="393">
        <v>6</v>
      </c>
      <c r="BD101" s="244"/>
      <c r="BE101" s="245"/>
      <c r="BI101" s="396" t="s">
        <v>137</v>
      </c>
      <c r="BJ101" s="397"/>
      <c r="BK101" s="397"/>
      <c r="BL101" s="397"/>
      <c r="BM101" s="397"/>
      <c r="BN101" s="397"/>
      <c r="BO101" s="397"/>
      <c r="BP101" s="397"/>
      <c r="BQ101" s="397"/>
      <c r="BR101" s="397"/>
      <c r="BS101" s="397"/>
      <c r="BT101" s="397"/>
      <c r="BU101" s="397"/>
      <c r="BV101" s="397"/>
      <c r="BW101" s="397"/>
      <c r="BX101" s="397"/>
      <c r="BY101" s="397"/>
      <c r="BZ101" s="398"/>
    </row>
    <row r="102" spans="1:78" s="7" customFormat="1" ht="15" customHeight="1" x14ac:dyDescent="0.2">
      <c r="A102" s="68">
        <v>8</v>
      </c>
      <c r="B102" s="396" t="s">
        <v>146</v>
      </c>
      <c r="C102" s="397"/>
      <c r="D102" s="397"/>
      <c r="E102" s="397"/>
      <c r="F102" s="397"/>
      <c r="G102" s="397"/>
      <c r="H102" s="397"/>
      <c r="I102" s="397"/>
      <c r="J102" s="397"/>
      <c r="K102" s="397"/>
      <c r="L102" s="397"/>
      <c r="M102" s="397"/>
      <c r="N102" s="397"/>
      <c r="O102" s="397"/>
      <c r="P102" s="397"/>
      <c r="Q102" s="397"/>
      <c r="R102" s="397"/>
      <c r="S102" s="398"/>
      <c r="T102" s="239"/>
      <c r="U102" s="239"/>
      <c r="V102" s="239"/>
      <c r="W102" s="285"/>
      <c r="X102" s="285"/>
      <c r="Y102" s="285"/>
      <c r="Z102" s="239"/>
      <c r="AA102" s="239"/>
      <c r="AB102" s="239"/>
      <c r="AC102" s="240"/>
      <c r="AD102" s="327"/>
      <c r="AE102" s="328"/>
      <c r="AF102" s="239"/>
      <c r="AG102" s="239"/>
      <c r="AH102" s="239"/>
      <c r="AI102" s="239"/>
      <c r="AJ102" s="239"/>
      <c r="AK102" s="239"/>
      <c r="AL102" s="239"/>
      <c r="AM102" s="239"/>
      <c r="AN102" s="239"/>
      <c r="AO102" s="239"/>
      <c r="AP102" s="239"/>
      <c r="AQ102" s="239"/>
      <c r="AR102" s="239"/>
      <c r="AS102" s="239"/>
      <c r="AT102" s="240"/>
      <c r="AU102" s="241"/>
      <c r="AV102" s="239"/>
      <c r="AW102" s="239"/>
      <c r="AX102" s="239"/>
      <c r="AY102" s="239"/>
      <c r="AZ102" s="239"/>
      <c r="BA102" s="239"/>
      <c r="BB102" s="239"/>
      <c r="BC102" s="244"/>
      <c r="BD102" s="244"/>
      <c r="BE102" s="245"/>
      <c r="BI102" s="396" t="s">
        <v>138</v>
      </c>
      <c r="BJ102" s="397"/>
      <c r="BK102" s="397"/>
      <c r="BL102" s="397"/>
      <c r="BM102" s="397"/>
      <c r="BN102" s="397"/>
      <c r="BO102" s="397"/>
      <c r="BP102" s="397"/>
      <c r="BQ102" s="397"/>
      <c r="BR102" s="397"/>
      <c r="BS102" s="397"/>
      <c r="BT102" s="397"/>
      <c r="BU102" s="397"/>
      <c r="BV102" s="397"/>
      <c r="BW102" s="397"/>
      <c r="BX102" s="397"/>
      <c r="BY102" s="397"/>
      <c r="BZ102" s="398"/>
    </row>
    <row r="103" spans="1:78" s="7" customFormat="1" ht="15" customHeight="1" x14ac:dyDescent="0.2">
      <c r="A103" s="68">
        <v>9</v>
      </c>
      <c r="B103" s="396" t="s">
        <v>147</v>
      </c>
      <c r="C103" s="397"/>
      <c r="D103" s="397"/>
      <c r="E103" s="397"/>
      <c r="F103" s="397"/>
      <c r="G103" s="397"/>
      <c r="H103" s="397"/>
      <c r="I103" s="397"/>
      <c r="J103" s="397"/>
      <c r="K103" s="397"/>
      <c r="L103" s="397"/>
      <c r="M103" s="397"/>
      <c r="N103" s="397"/>
      <c r="O103" s="397"/>
      <c r="P103" s="397"/>
      <c r="Q103" s="397"/>
      <c r="R103" s="397"/>
      <c r="S103" s="398"/>
      <c r="T103" s="240"/>
      <c r="U103" s="327"/>
      <c r="V103" s="328"/>
      <c r="W103" s="386"/>
      <c r="X103" s="387"/>
      <c r="Y103" s="388"/>
      <c r="Z103" s="240"/>
      <c r="AA103" s="327"/>
      <c r="AB103" s="328"/>
      <c r="AC103" s="240"/>
      <c r="AD103" s="327"/>
      <c r="AE103" s="328"/>
      <c r="AF103" s="240"/>
      <c r="AG103" s="327"/>
      <c r="AH103" s="328"/>
      <c r="AI103" s="240"/>
      <c r="AJ103" s="327"/>
      <c r="AK103" s="328"/>
      <c r="AL103" s="240"/>
      <c r="AM103" s="327"/>
      <c r="AN103" s="328"/>
      <c r="AO103" s="240"/>
      <c r="AP103" s="327"/>
      <c r="AQ103" s="328"/>
      <c r="AR103" s="240"/>
      <c r="AS103" s="327"/>
      <c r="AT103" s="375"/>
      <c r="AU103" s="594"/>
      <c r="AV103" s="595"/>
      <c r="AW103" s="595"/>
      <c r="AX103" s="596"/>
      <c r="AY103" s="597"/>
      <c r="AZ103" s="595"/>
      <c r="BA103" s="595"/>
      <c r="BB103" s="596"/>
      <c r="BC103" s="317"/>
      <c r="BD103" s="325"/>
      <c r="BE103" s="326"/>
      <c r="BI103" s="396" t="s">
        <v>139</v>
      </c>
      <c r="BJ103" s="397"/>
      <c r="BK103" s="397"/>
      <c r="BL103" s="397"/>
      <c r="BM103" s="397"/>
      <c r="BN103" s="397"/>
      <c r="BO103" s="397"/>
      <c r="BP103" s="397"/>
      <c r="BQ103" s="397"/>
      <c r="BR103" s="397"/>
      <c r="BS103" s="397"/>
      <c r="BT103" s="397"/>
      <c r="BU103" s="397"/>
      <c r="BV103" s="397"/>
      <c r="BW103" s="397"/>
      <c r="BX103" s="397"/>
      <c r="BY103" s="397"/>
      <c r="BZ103" s="398"/>
    </row>
    <row r="104" spans="1:78" s="7" customFormat="1" ht="15" customHeight="1" x14ac:dyDescent="0.2">
      <c r="A104" s="61"/>
      <c r="B104" s="282"/>
      <c r="C104" s="283"/>
      <c r="D104" s="283"/>
      <c r="E104" s="283"/>
      <c r="F104" s="283"/>
      <c r="G104" s="283"/>
      <c r="H104" s="283"/>
      <c r="I104" s="283"/>
      <c r="J104" s="283"/>
      <c r="K104" s="283"/>
      <c r="L104" s="283"/>
      <c r="M104" s="283"/>
      <c r="N104" s="283"/>
      <c r="O104" s="283"/>
      <c r="P104" s="283"/>
      <c r="Q104" s="283"/>
      <c r="R104" s="283"/>
      <c r="S104" s="284"/>
      <c r="T104" s="317"/>
      <c r="U104" s="325"/>
      <c r="V104" s="243"/>
      <c r="W104" s="480"/>
      <c r="X104" s="481"/>
      <c r="Y104" s="482"/>
      <c r="Z104" s="317"/>
      <c r="AA104" s="325"/>
      <c r="AB104" s="243"/>
      <c r="AC104" s="317"/>
      <c r="AD104" s="325"/>
      <c r="AE104" s="243"/>
      <c r="AF104" s="317"/>
      <c r="AG104" s="325"/>
      <c r="AH104" s="243"/>
      <c r="AI104" s="317"/>
      <c r="AJ104" s="325"/>
      <c r="AK104" s="243"/>
      <c r="AL104" s="317"/>
      <c r="AM104" s="325"/>
      <c r="AN104" s="243"/>
      <c r="AO104" s="317"/>
      <c r="AP104" s="325"/>
      <c r="AQ104" s="243"/>
      <c r="AR104" s="317"/>
      <c r="AS104" s="325"/>
      <c r="AT104" s="326"/>
      <c r="AU104" s="395"/>
      <c r="AV104" s="327"/>
      <c r="AW104" s="327"/>
      <c r="AX104" s="328"/>
      <c r="AY104" s="240"/>
      <c r="AZ104" s="327"/>
      <c r="BA104" s="327"/>
      <c r="BB104" s="375"/>
      <c r="BC104" s="479"/>
      <c r="BD104" s="325"/>
      <c r="BE104" s="326"/>
    </row>
    <row r="105" spans="1:78" s="7" customFormat="1" ht="15" customHeight="1" x14ac:dyDescent="0.2">
      <c r="A105" s="67"/>
      <c r="B105" s="396"/>
      <c r="C105" s="397"/>
      <c r="D105" s="397"/>
      <c r="E105" s="397"/>
      <c r="F105" s="397"/>
      <c r="G105" s="397"/>
      <c r="H105" s="397"/>
      <c r="I105" s="397"/>
      <c r="J105" s="397"/>
      <c r="K105" s="397"/>
      <c r="L105" s="397"/>
      <c r="M105" s="397"/>
      <c r="N105" s="397"/>
      <c r="O105" s="397"/>
      <c r="P105" s="397"/>
      <c r="Q105" s="397"/>
      <c r="R105" s="397"/>
      <c r="S105" s="398"/>
      <c r="T105" s="240"/>
      <c r="U105" s="327"/>
      <c r="V105" s="327"/>
      <c r="W105" s="76"/>
      <c r="X105" s="76"/>
      <c r="Y105" s="76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1"/>
      <c r="AV105" s="71"/>
      <c r="AW105" s="71"/>
      <c r="AX105" s="71"/>
      <c r="AY105" s="71"/>
      <c r="AZ105" s="71"/>
      <c r="BA105" s="71"/>
      <c r="BB105" s="71"/>
      <c r="BC105" s="80"/>
      <c r="BD105" s="80"/>
      <c r="BE105" s="80"/>
      <c r="BI105" s="579" t="s">
        <v>105</v>
      </c>
      <c r="BJ105" s="572"/>
      <c r="BK105" s="572"/>
      <c r="BL105" s="572"/>
      <c r="BM105" s="572"/>
      <c r="BN105" s="572"/>
      <c r="BO105" s="572"/>
      <c r="BP105" s="572"/>
      <c r="BQ105" s="572"/>
      <c r="BR105" s="572"/>
      <c r="BS105" s="572"/>
      <c r="BT105" s="572"/>
      <c r="BU105" s="572"/>
      <c r="BV105" s="572"/>
      <c r="BW105" s="572"/>
      <c r="BX105" s="572"/>
      <c r="BY105" s="572"/>
      <c r="BZ105" s="580"/>
    </row>
    <row r="106" spans="1:78" s="7" customFormat="1" ht="15" customHeight="1" x14ac:dyDescent="0.2">
      <c r="A106" s="61">
        <v>10</v>
      </c>
      <c r="B106" s="396" t="s">
        <v>99</v>
      </c>
      <c r="C106" s="397"/>
      <c r="D106" s="397"/>
      <c r="E106" s="397"/>
      <c r="F106" s="397"/>
      <c r="G106" s="397"/>
      <c r="H106" s="397"/>
      <c r="I106" s="397"/>
      <c r="J106" s="397"/>
      <c r="K106" s="397"/>
      <c r="L106" s="397"/>
      <c r="M106" s="397"/>
      <c r="N106" s="397"/>
      <c r="O106" s="397"/>
      <c r="P106" s="397"/>
      <c r="Q106" s="397"/>
      <c r="R106" s="397"/>
      <c r="S106" s="398"/>
      <c r="T106" s="240"/>
      <c r="U106" s="327"/>
      <c r="V106" s="328"/>
      <c r="W106" s="386"/>
      <c r="X106" s="387"/>
      <c r="Y106" s="388"/>
      <c r="Z106" s="240"/>
      <c r="AA106" s="327"/>
      <c r="AB106" s="328"/>
      <c r="AC106" s="240"/>
      <c r="AD106" s="327"/>
      <c r="AE106" s="328"/>
      <c r="AF106" s="240"/>
      <c r="AG106" s="327"/>
      <c r="AH106" s="328"/>
      <c r="AI106" s="240"/>
      <c r="AJ106" s="327"/>
      <c r="AK106" s="328"/>
      <c r="AL106" s="240"/>
      <c r="AM106" s="327"/>
      <c r="AN106" s="328"/>
      <c r="AO106" s="240"/>
      <c r="AP106" s="327"/>
      <c r="AQ106" s="328"/>
      <c r="AR106" s="240"/>
      <c r="AS106" s="327"/>
      <c r="AT106" s="375"/>
      <c r="AU106" s="395"/>
      <c r="AV106" s="327"/>
      <c r="AW106" s="327"/>
      <c r="AX106" s="328"/>
      <c r="AY106" s="240"/>
      <c r="AZ106" s="327"/>
      <c r="BA106" s="327"/>
      <c r="BB106" s="375"/>
      <c r="BC106" s="479"/>
      <c r="BD106" s="325"/>
      <c r="BE106" s="326"/>
      <c r="BI106" s="396" t="s">
        <v>106</v>
      </c>
      <c r="BJ106" s="397"/>
      <c r="BK106" s="397"/>
      <c r="BL106" s="397"/>
      <c r="BM106" s="397"/>
      <c r="BN106" s="397"/>
      <c r="BO106" s="397"/>
      <c r="BP106" s="397"/>
      <c r="BQ106" s="397"/>
      <c r="BR106" s="397"/>
      <c r="BS106" s="397"/>
      <c r="BT106" s="397"/>
      <c r="BU106" s="397"/>
      <c r="BV106" s="397"/>
      <c r="BW106" s="397"/>
      <c r="BX106" s="397"/>
      <c r="BY106" s="397"/>
      <c r="BZ106" s="398"/>
    </row>
    <row r="107" spans="1:78" s="19" customFormat="1" ht="15" customHeight="1" thickBot="1" x14ac:dyDescent="0.25">
      <c r="A107" s="88"/>
      <c r="B107" s="396"/>
      <c r="C107" s="397"/>
      <c r="D107" s="397"/>
      <c r="E107" s="397"/>
      <c r="F107" s="397"/>
      <c r="G107" s="397"/>
      <c r="H107" s="397"/>
      <c r="I107" s="397"/>
      <c r="J107" s="397"/>
      <c r="K107" s="397"/>
      <c r="L107" s="397"/>
      <c r="M107" s="397"/>
      <c r="N107" s="397"/>
      <c r="O107" s="397"/>
      <c r="P107" s="397"/>
      <c r="Q107" s="397"/>
      <c r="R107" s="397"/>
      <c r="S107" s="398"/>
      <c r="T107" s="275"/>
      <c r="U107" s="413"/>
      <c r="V107" s="414"/>
      <c r="W107" s="483"/>
      <c r="X107" s="484"/>
      <c r="Y107" s="485"/>
      <c r="Z107" s="275"/>
      <c r="AA107" s="413"/>
      <c r="AB107" s="414"/>
      <c r="AC107" s="275"/>
      <c r="AD107" s="413"/>
      <c r="AE107" s="414"/>
      <c r="AF107" s="275"/>
      <c r="AG107" s="413"/>
      <c r="AH107" s="414"/>
      <c r="AI107" s="275"/>
      <c r="AJ107" s="413"/>
      <c r="AK107" s="414"/>
      <c r="AL107" s="275"/>
      <c r="AM107" s="413"/>
      <c r="AN107" s="414"/>
      <c r="AO107" s="275"/>
      <c r="AP107" s="413"/>
      <c r="AQ107" s="414"/>
      <c r="AR107" s="275"/>
      <c r="AS107" s="413"/>
      <c r="AT107" s="444"/>
      <c r="AU107" s="477"/>
      <c r="AV107" s="413"/>
      <c r="AW107" s="413"/>
      <c r="AX107" s="414"/>
      <c r="AY107" s="275"/>
      <c r="AZ107" s="413"/>
      <c r="BA107" s="413"/>
      <c r="BB107" s="444"/>
      <c r="BC107" s="477"/>
      <c r="BD107" s="413"/>
      <c r="BE107" s="444"/>
      <c r="BI107" s="396" t="s">
        <v>107</v>
      </c>
      <c r="BJ107" s="397"/>
      <c r="BK107" s="397"/>
      <c r="BL107" s="397"/>
      <c r="BM107" s="397"/>
      <c r="BN107" s="397"/>
      <c r="BO107" s="397"/>
      <c r="BP107" s="397"/>
      <c r="BQ107" s="397"/>
      <c r="BR107" s="397"/>
      <c r="BS107" s="397"/>
      <c r="BT107" s="397"/>
      <c r="BU107" s="397"/>
      <c r="BV107" s="397"/>
      <c r="BW107" s="397"/>
      <c r="BX107" s="397"/>
      <c r="BY107" s="397"/>
      <c r="BZ107" s="398"/>
    </row>
    <row r="108" spans="1:78" s="7" customFormat="1" ht="15" customHeight="1" thickBot="1" x14ac:dyDescent="0.25">
      <c r="A108" s="88"/>
      <c r="B108" s="358"/>
      <c r="C108" s="358"/>
      <c r="D108" s="358"/>
      <c r="E108" s="358"/>
      <c r="F108" s="358"/>
      <c r="G108" s="358"/>
      <c r="H108" s="358"/>
      <c r="I108" s="358"/>
      <c r="J108" s="358"/>
      <c r="K108" s="358"/>
      <c r="L108" s="358"/>
      <c r="M108" s="358"/>
      <c r="N108" s="358"/>
      <c r="O108" s="358"/>
      <c r="P108" s="358"/>
      <c r="Q108" s="358"/>
      <c r="R108" s="358"/>
      <c r="S108" s="358"/>
      <c r="T108" s="80"/>
      <c r="U108" s="80"/>
      <c r="V108" s="80"/>
      <c r="W108" s="25"/>
      <c r="X108" s="25"/>
      <c r="Y108" s="25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  <c r="AL108" s="80"/>
      <c r="AM108" s="80"/>
      <c r="AN108" s="80"/>
      <c r="AO108" s="80"/>
      <c r="AP108" s="80"/>
      <c r="AQ108" s="80"/>
      <c r="AR108" s="80"/>
      <c r="AS108" s="80"/>
      <c r="AT108" s="80"/>
      <c r="AU108" s="80"/>
      <c r="AV108" s="80"/>
      <c r="AW108" s="80"/>
      <c r="AX108" s="80"/>
      <c r="AY108" s="80"/>
      <c r="AZ108" s="80"/>
      <c r="BA108" s="80"/>
      <c r="BB108" s="80"/>
      <c r="BC108" s="80"/>
      <c r="BD108" s="80"/>
      <c r="BE108" s="80"/>
      <c r="BI108" s="396" t="s">
        <v>108</v>
      </c>
      <c r="BJ108" s="397"/>
      <c r="BK108" s="397"/>
      <c r="BL108" s="397"/>
      <c r="BM108" s="397"/>
      <c r="BN108" s="397"/>
      <c r="BO108" s="397"/>
      <c r="BP108" s="397"/>
      <c r="BQ108" s="397"/>
      <c r="BR108" s="397"/>
      <c r="BS108" s="397"/>
      <c r="BT108" s="397"/>
      <c r="BU108" s="397"/>
      <c r="BV108" s="397"/>
      <c r="BW108" s="397"/>
      <c r="BX108" s="397"/>
      <c r="BY108" s="397"/>
      <c r="BZ108" s="398"/>
    </row>
    <row r="109" spans="1:78" s="7" customFormat="1" ht="15" customHeight="1" thickBot="1" x14ac:dyDescent="0.25">
      <c r="A109" s="87"/>
      <c r="B109" s="247" t="s">
        <v>46</v>
      </c>
      <c r="C109" s="247"/>
      <c r="D109" s="247"/>
      <c r="E109" s="247"/>
      <c r="F109" s="247"/>
      <c r="G109" s="247"/>
      <c r="H109" s="247"/>
      <c r="I109" s="247"/>
      <c r="J109" s="247"/>
      <c r="K109" s="247"/>
      <c r="L109" s="247"/>
      <c r="M109" s="247"/>
      <c r="N109" s="247"/>
      <c r="O109" s="247"/>
      <c r="P109" s="247"/>
      <c r="Q109" s="247"/>
      <c r="R109" s="247"/>
      <c r="S109" s="247"/>
      <c r="T109" s="361">
        <f>Z109+AR109</f>
        <v>0</v>
      </c>
      <c r="U109" s="361"/>
      <c r="V109" s="361"/>
      <c r="W109" s="446">
        <f>W104+W107</f>
        <v>0</v>
      </c>
      <c r="X109" s="446"/>
      <c r="Y109" s="446"/>
      <c r="Z109" s="361">
        <f>Z104+Z107</f>
        <v>0</v>
      </c>
      <c r="AA109" s="361"/>
      <c r="AB109" s="361"/>
      <c r="AC109" s="361">
        <f>AC104+AC107</f>
        <v>0</v>
      </c>
      <c r="AD109" s="361"/>
      <c r="AE109" s="361"/>
      <c r="AF109" s="361">
        <f>AF104+AF107</f>
        <v>0</v>
      </c>
      <c r="AG109" s="361"/>
      <c r="AH109" s="361"/>
      <c r="AI109" s="361">
        <f>AI104+AI107</f>
        <v>0</v>
      </c>
      <c r="AJ109" s="361"/>
      <c r="AK109" s="361"/>
      <c r="AL109" s="361">
        <f>AL104+AL107</f>
        <v>0</v>
      </c>
      <c r="AM109" s="361"/>
      <c r="AN109" s="361"/>
      <c r="AO109" s="361">
        <f>AO104+AO107</f>
        <v>0</v>
      </c>
      <c r="AP109" s="361"/>
      <c r="AQ109" s="361"/>
      <c r="AR109" s="361">
        <f>AR104+AR107</f>
        <v>0</v>
      </c>
      <c r="AS109" s="361"/>
      <c r="AT109" s="361"/>
      <c r="AU109" s="587">
        <f>AU104+AU107</f>
        <v>0</v>
      </c>
      <c r="AV109" s="588"/>
      <c r="AW109" s="588"/>
      <c r="AX109" s="589"/>
      <c r="AY109" s="590">
        <f>AY104+AY107</f>
        <v>0</v>
      </c>
      <c r="AZ109" s="588"/>
      <c r="BA109" s="588"/>
      <c r="BB109" s="591"/>
      <c r="BC109" s="270">
        <f>SUM(BC95:BE108)</f>
        <v>55</v>
      </c>
      <c r="BD109" s="361"/>
      <c r="BE109" s="448"/>
      <c r="BI109" s="396" t="s">
        <v>109</v>
      </c>
      <c r="BJ109" s="397"/>
      <c r="BK109" s="397"/>
      <c r="BL109" s="397"/>
      <c r="BM109" s="397"/>
      <c r="BN109" s="397"/>
      <c r="BO109" s="397"/>
      <c r="BP109" s="397"/>
      <c r="BQ109" s="397"/>
      <c r="BR109" s="397"/>
      <c r="BS109" s="397"/>
      <c r="BT109" s="397"/>
      <c r="BU109" s="397"/>
      <c r="BV109" s="397"/>
      <c r="BW109" s="397"/>
      <c r="BX109" s="397"/>
      <c r="BY109" s="397"/>
      <c r="BZ109" s="398"/>
    </row>
    <row r="110" spans="1:78" s="8" customFormat="1" ht="15" customHeight="1" x14ac:dyDescent="0.25">
      <c r="A110" s="50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43"/>
      <c r="X110" s="43"/>
      <c r="Y110" s="43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80"/>
      <c r="AS110" s="80"/>
      <c r="AT110" s="80"/>
      <c r="AU110" s="71"/>
      <c r="AV110" s="71"/>
      <c r="AW110" s="71"/>
      <c r="AX110" s="71"/>
      <c r="AY110" s="71"/>
      <c r="AZ110" s="71"/>
      <c r="BA110" s="71"/>
      <c r="BB110" s="71"/>
      <c r="BC110" s="80"/>
      <c r="BD110" s="80"/>
      <c r="BE110" s="80"/>
      <c r="BI110" s="396" t="s">
        <v>110</v>
      </c>
      <c r="BJ110" s="397"/>
      <c r="BK110" s="397"/>
      <c r="BL110" s="397"/>
      <c r="BM110" s="397"/>
      <c r="BN110" s="397"/>
      <c r="BO110" s="397"/>
      <c r="BP110" s="397"/>
      <c r="BQ110" s="397"/>
      <c r="BR110" s="397"/>
      <c r="BS110" s="397"/>
      <c r="BT110" s="397"/>
      <c r="BU110" s="397"/>
      <c r="BV110" s="397"/>
      <c r="BW110" s="397"/>
      <c r="BX110" s="397"/>
      <c r="BY110" s="397"/>
      <c r="BZ110" s="398"/>
    </row>
    <row r="111" spans="1:78" s="7" customFormat="1" ht="15" customHeight="1" x14ac:dyDescent="0.2">
      <c r="A111" s="24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43"/>
      <c r="X111" s="43"/>
      <c r="Y111" s="43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  <c r="AR111" s="80"/>
      <c r="AS111" s="80"/>
      <c r="AT111" s="80"/>
      <c r="AU111" s="80"/>
      <c r="AV111" s="80"/>
      <c r="AW111" s="80"/>
      <c r="AX111" s="80"/>
      <c r="AY111" s="80"/>
      <c r="AZ111" s="80"/>
      <c r="BA111" s="80"/>
      <c r="BB111" s="80"/>
      <c r="BC111" s="80"/>
      <c r="BD111" s="80"/>
      <c r="BE111" s="80"/>
      <c r="BI111" s="396" t="s">
        <v>111</v>
      </c>
      <c r="BJ111" s="397"/>
      <c r="BK111" s="397"/>
      <c r="BL111" s="397"/>
      <c r="BM111" s="397"/>
      <c r="BN111" s="397"/>
      <c r="BO111" s="397"/>
      <c r="BP111" s="397"/>
      <c r="BQ111" s="397"/>
      <c r="BR111" s="397"/>
      <c r="BS111" s="397"/>
      <c r="BT111" s="397"/>
      <c r="BU111" s="397"/>
      <c r="BV111" s="397"/>
      <c r="BW111" s="397"/>
      <c r="BX111" s="397"/>
      <c r="BY111" s="397"/>
      <c r="BZ111" s="398"/>
    </row>
    <row r="112" spans="1:78" s="8" customFormat="1" ht="15" customHeight="1" thickBot="1" x14ac:dyDescent="0.3">
      <c r="B112" s="449" t="s">
        <v>113</v>
      </c>
      <c r="C112" s="449"/>
      <c r="D112" s="449"/>
      <c r="E112" s="449"/>
      <c r="F112" s="449"/>
      <c r="G112" s="449"/>
      <c r="H112" s="449"/>
      <c r="I112" s="449"/>
      <c r="J112" s="449"/>
      <c r="K112" s="449"/>
      <c r="L112" s="449"/>
      <c r="M112" s="449"/>
      <c r="N112" s="449"/>
      <c r="O112" s="449"/>
      <c r="P112" s="449"/>
      <c r="Q112" s="449"/>
      <c r="R112" s="449"/>
      <c r="S112" s="449"/>
      <c r="T112" s="449"/>
      <c r="U112" s="449"/>
      <c r="V112" s="449"/>
      <c r="W112" s="449"/>
      <c r="X112" s="449"/>
      <c r="Y112" s="449"/>
      <c r="Z112" s="449"/>
      <c r="AA112" s="449"/>
      <c r="AB112" s="449"/>
      <c r="AC112" s="449"/>
      <c r="AD112" s="449"/>
      <c r="AE112" s="449"/>
      <c r="AF112" s="449"/>
      <c r="AG112" s="449"/>
      <c r="AH112" s="449"/>
      <c r="AI112" s="449"/>
      <c r="AJ112" s="449"/>
      <c r="AK112" s="449"/>
      <c r="AL112" s="449"/>
      <c r="AM112" s="449"/>
      <c r="AN112" s="449"/>
      <c r="AO112" s="449"/>
      <c r="AP112" s="449"/>
      <c r="AQ112" s="449"/>
      <c r="AR112" s="449"/>
      <c r="AS112" s="449"/>
      <c r="AT112" s="449"/>
      <c r="AU112" s="449"/>
      <c r="AV112" s="449"/>
      <c r="AW112" s="449"/>
      <c r="AX112" s="449"/>
      <c r="AY112" s="449"/>
      <c r="AZ112" s="449"/>
      <c r="BA112" s="449"/>
      <c r="BB112" s="449"/>
      <c r="BC112" s="449"/>
      <c r="BD112" s="449"/>
      <c r="BE112" s="449"/>
      <c r="BI112" s="396" t="s">
        <v>112</v>
      </c>
      <c r="BJ112" s="397"/>
      <c r="BK112" s="397"/>
      <c r="BL112" s="397"/>
      <c r="BM112" s="397"/>
      <c r="BN112" s="397"/>
      <c r="BO112" s="397"/>
      <c r="BP112" s="397"/>
      <c r="BQ112" s="397"/>
      <c r="BR112" s="397"/>
      <c r="BS112" s="397"/>
      <c r="BT112" s="397"/>
      <c r="BU112" s="397"/>
      <c r="BV112" s="397"/>
      <c r="BW112" s="397"/>
      <c r="BX112" s="397"/>
      <c r="BY112" s="397"/>
      <c r="BZ112" s="398"/>
    </row>
    <row r="113" spans="1:78" s="7" customFormat="1" ht="15" customHeight="1" x14ac:dyDescent="0.2">
      <c r="A113" s="297" t="s">
        <v>1</v>
      </c>
      <c r="B113" s="292" t="s">
        <v>72</v>
      </c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5" t="s">
        <v>22</v>
      </c>
      <c r="U113" s="295"/>
      <c r="V113" s="295"/>
      <c r="W113" s="295"/>
      <c r="X113" s="295"/>
      <c r="Y113" s="295"/>
      <c r="Z113" s="295"/>
      <c r="AA113" s="295"/>
      <c r="AB113" s="295"/>
      <c r="AC113" s="295"/>
      <c r="AD113" s="295"/>
      <c r="AE113" s="295"/>
      <c r="AF113" s="295"/>
      <c r="AG113" s="295"/>
      <c r="AH113" s="295"/>
      <c r="AI113" s="295"/>
      <c r="AJ113" s="295"/>
      <c r="AK113" s="295"/>
      <c r="AL113" s="295"/>
      <c r="AM113" s="295"/>
      <c r="AN113" s="295"/>
      <c r="AO113" s="295"/>
      <c r="AP113" s="295"/>
      <c r="AQ113" s="295"/>
      <c r="AR113" s="295"/>
      <c r="AS113" s="295"/>
      <c r="AT113" s="296"/>
      <c r="AU113" s="297" t="s">
        <v>24</v>
      </c>
      <c r="AV113" s="295"/>
      <c r="AW113" s="295"/>
      <c r="AX113" s="295"/>
      <c r="AY113" s="295"/>
      <c r="AZ113" s="295"/>
      <c r="BA113" s="295"/>
      <c r="BB113" s="298"/>
      <c r="BC113" s="299" t="s">
        <v>29</v>
      </c>
      <c r="BD113" s="300"/>
      <c r="BE113" s="301"/>
    </row>
    <row r="114" spans="1:78" s="7" customFormat="1" ht="15" customHeight="1" x14ac:dyDescent="0.2">
      <c r="A114" s="393"/>
      <c r="B114" s="293"/>
      <c r="C114" s="293"/>
      <c r="D114" s="293"/>
      <c r="E114" s="293"/>
      <c r="F114" s="293"/>
      <c r="G114" s="293"/>
      <c r="H114" s="293"/>
      <c r="I114" s="293"/>
      <c r="J114" s="293"/>
      <c r="K114" s="293"/>
      <c r="L114" s="293"/>
      <c r="M114" s="293"/>
      <c r="N114" s="293"/>
      <c r="O114" s="293"/>
      <c r="P114" s="293"/>
      <c r="Q114" s="293"/>
      <c r="R114" s="293"/>
      <c r="S114" s="293"/>
      <c r="T114" s="308" t="s">
        <v>19</v>
      </c>
      <c r="U114" s="309"/>
      <c r="V114" s="309"/>
      <c r="W114" s="309"/>
      <c r="X114" s="309"/>
      <c r="Y114" s="310"/>
      <c r="Z114" s="244" t="s">
        <v>13</v>
      </c>
      <c r="AA114" s="244"/>
      <c r="AB114" s="244"/>
      <c r="AC114" s="244"/>
      <c r="AD114" s="244"/>
      <c r="AE114" s="244"/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317"/>
      <c r="AU114" s="241">
        <v>1</v>
      </c>
      <c r="AV114" s="239"/>
      <c r="AW114" s="239"/>
      <c r="AX114" s="239"/>
      <c r="AY114" s="239">
        <v>2</v>
      </c>
      <c r="AZ114" s="239"/>
      <c r="BA114" s="239"/>
      <c r="BB114" s="242"/>
      <c r="BC114" s="302"/>
      <c r="BD114" s="303"/>
      <c r="BE114" s="304"/>
    </row>
    <row r="115" spans="1:78" s="7" customFormat="1" ht="15" customHeight="1" x14ac:dyDescent="0.2">
      <c r="A115" s="393"/>
      <c r="B115" s="293"/>
      <c r="C115" s="293"/>
      <c r="D115" s="293"/>
      <c r="E115" s="293"/>
      <c r="F115" s="293"/>
      <c r="G115" s="293"/>
      <c r="H115" s="293"/>
      <c r="I115" s="293"/>
      <c r="J115" s="293"/>
      <c r="K115" s="293"/>
      <c r="L115" s="293"/>
      <c r="M115" s="293"/>
      <c r="N115" s="293"/>
      <c r="O115" s="293"/>
      <c r="P115" s="293"/>
      <c r="Q115" s="293"/>
      <c r="R115" s="293"/>
      <c r="S115" s="293"/>
      <c r="T115" s="311"/>
      <c r="U115" s="312"/>
      <c r="V115" s="312"/>
      <c r="W115" s="312"/>
      <c r="X115" s="312"/>
      <c r="Y115" s="313"/>
      <c r="Z115" s="335" t="s">
        <v>3</v>
      </c>
      <c r="AA115" s="335"/>
      <c r="AB115" s="335"/>
      <c r="AC115" s="335" t="s">
        <v>5</v>
      </c>
      <c r="AD115" s="335"/>
      <c r="AE115" s="335"/>
      <c r="AF115" s="335" t="s">
        <v>4</v>
      </c>
      <c r="AG115" s="335"/>
      <c r="AH115" s="335"/>
      <c r="AI115" s="337" t="s">
        <v>6</v>
      </c>
      <c r="AJ115" s="337"/>
      <c r="AK115" s="337"/>
      <c r="AL115" s="335" t="s">
        <v>7</v>
      </c>
      <c r="AM115" s="335"/>
      <c r="AN115" s="335"/>
      <c r="AO115" s="335" t="s">
        <v>14</v>
      </c>
      <c r="AP115" s="335"/>
      <c r="AQ115" s="335"/>
      <c r="AR115" s="337" t="s">
        <v>23</v>
      </c>
      <c r="AS115" s="337"/>
      <c r="AT115" s="339"/>
      <c r="AU115" s="341" t="s">
        <v>27</v>
      </c>
      <c r="AV115" s="342"/>
      <c r="AW115" s="342"/>
      <c r="AX115" s="343"/>
      <c r="AY115" s="348" t="s">
        <v>26</v>
      </c>
      <c r="AZ115" s="342"/>
      <c r="BA115" s="342"/>
      <c r="BB115" s="349"/>
      <c r="BC115" s="302"/>
      <c r="BD115" s="303"/>
      <c r="BE115" s="304"/>
    </row>
    <row r="116" spans="1:78" s="7" customFormat="1" ht="15" customHeight="1" x14ac:dyDescent="0.2">
      <c r="A116" s="478"/>
      <c r="B116" s="294"/>
      <c r="C116" s="294"/>
      <c r="D116" s="294"/>
      <c r="E116" s="294"/>
      <c r="F116" s="294"/>
      <c r="G116" s="294"/>
      <c r="H116" s="294"/>
      <c r="I116" s="294"/>
      <c r="J116" s="294"/>
      <c r="K116" s="294"/>
      <c r="L116" s="294"/>
      <c r="M116" s="294"/>
      <c r="N116" s="294"/>
      <c r="O116" s="294"/>
      <c r="P116" s="294"/>
      <c r="Q116" s="294"/>
      <c r="R116" s="294"/>
      <c r="S116" s="294"/>
      <c r="T116" s="311"/>
      <c r="U116" s="312"/>
      <c r="V116" s="312"/>
      <c r="W116" s="312"/>
      <c r="X116" s="312"/>
      <c r="Y116" s="313"/>
      <c r="Z116" s="336"/>
      <c r="AA116" s="336"/>
      <c r="AB116" s="336"/>
      <c r="AC116" s="336"/>
      <c r="AD116" s="336"/>
      <c r="AE116" s="336"/>
      <c r="AF116" s="336"/>
      <c r="AG116" s="336"/>
      <c r="AH116" s="336"/>
      <c r="AI116" s="338"/>
      <c r="AJ116" s="338"/>
      <c r="AK116" s="338"/>
      <c r="AL116" s="336"/>
      <c r="AM116" s="336"/>
      <c r="AN116" s="336"/>
      <c r="AO116" s="336"/>
      <c r="AP116" s="336"/>
      <c r="AQ116" s="336"/>
      <c r="AR116" s="338"/>
      <c r="AS116" s="338"/>
      <c r="AT116" s="340"/>
      <c r="AU116" s="344"/>
      <c r="AV116" s="345"/>
      <c r="AW116" s="345"/>
      <c r="AX116" s="346"/>
      <c r="AY116" s="350"/>
      <c r="AZ116" s="345"/>
      <c r="BA116" s="345"/>
      <c r="BB116" s="351"/>
      <c r="BC116" s="305"/>
      <c r="BD116" s="306"/>
      <c r="BE116" s="307"/>
    </row>
    <row r="117" spans="1:78" s="7" customFormat="1" ht="15" customHeight="1" x14ac:dyDescent="0.2">
      <c r="A117" s="478"/>
      <c r="B117" s="294"/>
      <c r="C117" s="294"/>
      <c r="D117" s="294"/>
      <c r="E117" s="294"/>
      <c r="F117" s="294"/>
      <c r="G117" s="294"/>
      <c r="H117" s="294"/>
      <c r="I117" s="294"/>
      <c r="J117" s="294"/>
      <c r="K117" s="294"/>
      <c r="L117" s="294"/>
      <c r="M117" s="294"/>
      <c r="N117" s="294"/>
      <c r="O117" s="294"/>
      <c r="P117" s="294"/>
      <c r="Q117" s="294"/>
      <c r="R117" s="294"/>
      <c r="S117" s="294"/>
      <c r="T117" s="311"/>
      <c r="U117" s="312"/>
      <c r="V117" s="312"/>
      <c r="W117" s="312"/>
      <c r="X117" s="312"/>
      <c r="Y117" s="313"/>
      <c r="Z117" s="336"/>
      <c r="AA117" s="336"/>
      <c r="AB117" s="336"/>
      <c r="AC117" s="336"/>
      <c r="AD117" s="336"/>
      <c r="AE117" s="336"/>
      <c r="AF117" s="336"/>
      <c r="AG117" s="336"/>
      <c r="AH117" s="336"/>
      <c r="AI117" s="338"/>
      <c r="AJ117" s="338"/>
      <c r="AK117" s="338"/>
      <c r="AL117" s="336"/>
      <c r="AM117" s="336"/>
      <c r="AN117" s="336"/>
      <c r="AO117" s="336"/>
      <c r="AP117" s="336"/>
      <c r="AQ117" s="336"/>
      <c r="AR117" s="338"/>
      <c r="AS117" s="338"/>
      <c r="AT117" s="340"/>
      <c r="AU117" s="344"/>
      <c r="AV117" s="345"/>
      <c r="AW117" s="345"/>
      <c r="AX117" s="346"/>
      <c r="AY117" s="350"/>
      <c r="AZ117" s="345"/>
      <c r="BA117" s="345"/>
      <c r="BB117" s="351"/>
      <c r="BC117" s="305"/>
      <c r="BD117" s="306"/>
      <c r="BE117" s="307"/>
    </row>
    <row r="118" spans="1:78" s="7" customFormat="1" ht="15" customHeight="1" x14ac:dyDescent="0.2">
      <c r="A118" s="478"/>
      <c r="B118" s="294"/>
      <c r="C118" s="294"/>
      <c r="D118" s="294"/>
      <c r="E118" s="294"/>
      <c r="F118" s="294"/>
      <c r="G118" s="294"/>
      <c r="H118" s="294"/>
      <c r="I118" s="294"/>
      <c r="J118" s="294"/>
      <c r="K118" s="294"/>
      <c r="L118" s="294"/>
      <c r="M118" s="294"/>
      <c r="N118" s="294"/>
      <c r="O118" s="294"/>
      <c r="P118" s="294"/>
      <c r="Q118" s="294"/>
      <c r="R118" s="294"/>
      <c r="S118" s="294"/>
      <c r="T118" s="314"/>
      <c r="U118" s="315"/>
      <c r="V118" s="315"/>
      <c r="W118" s="315"/>
      <c r="X118" s="315"/>
      <c r="Y118" s="316"/>
      <c r="Z118" s="336"/>
      <c r="AA118" s="336"/>
      <c r="AB118" s="336"/>
      <c r="AC118" s="336"/>
      <c r="AD118" s="336"/>
      <c r="AE118" s="336"/>
      <c r="AF118" s="336"/>
      <c r="AG118" s="336"/>
      <c r="AH118" s="336"/>
      <c r="AI118" s="338"/>
      <c r="AJ118" s="338"/>
      <c r="AK118" s="338"/>
      <c r="AL118" s="336"/>
      <c r="AM118" s="336"/>
      <c r="AN118" s="336"/>
      <c r="AO118" s="336"/>
      <c r="AP118" s="336"/>
      <c r="AQ118" s="336"/>
      <c r="AR118" s="338"/>
      <c r="AS118" s="338"/>
      <c r="AT118" s="340"/>
      <c r="AU118" s="347"/>
      <c r="AV118" s="330"/>
      <c r="AW118" s="330"/>
      <c r="AX118" s="331"/>
      <c r="AY118" s="329"/>
      <c r="AZ118" s="330"/>
      <c r="BA118" s="330"/>
      <c r="BB118" s="352"/>
      <c r="BC118" s="305"/>
      <c r="BD118" s="306"/>
      <c r="BE118" s="307"/>
    </row>
    <row r="119" spans="1:78" s="7" customFormat="1" ht="16.5" thickBot="1" x14ac:dyDescent="0.25">
      <c r="A119" s="478"/>
      <c r="B119" s="294"/>
      <c r="C119" s="294"/>
      <c r="D119" s="294"/>
      <c r="E119" s="294"/>
      <c r="F119" s="294"/>
      <c r="G119" s="294"/>
      <c r="H119" s="294"/>
      <c r="I119" s="294"/>
      <c r="J119" s="294"/>
      <c r="K119" s="294"/>
      <c r="L119" s="294"/>
      <c r="M119" s="294"/>
      <c r="N119" s="294"/>
      <c r="O119" s="294"/>
      <c r="P119" s="294"/>
      <c r="Q119" s="294"/>
      <c r="R119" s="294"/>
      <c r="S119" s="294"/>
      <c r="T119" s="450" t="s">
        <v>21</v>
      </c>
      <c r="U119" s="450"/>
      <c r="V119" s="450"/>
      <c r="W119" s="450" t="s">
        <v>2</v>
      </c>
      <c r="X119" s="450"/>
      <c r="Y119" s="450"/>
      <c r="Z119" s="336"/>
      <c r="AA119" s="336"/>
      <c r="AB119" s="336"/>
      <c r="AC119" s="336"/>
      <c r="AD119" s="336"/>
      <c r="AE119" s="336"/>
      <c r="AF119" s="336"/>
      <c r="AG119" s="336"/>
      <c r="AH119" s="336"/>
      <c r="AI119" s="338"/>
      <c r="AJ119" s="338"/>
      <c r="AK119" s="338"/>
      <c r="AL119" s="336"/>
      <c r="AM119" s="336"/>
      <c r="AN119" s="336"/>
      <c r="AO119" s="336"/>
      <c r="AP119" s="336"/>
      <c r="AQ119" s="336"/>
      <c r="AR119" s="338"/>
      <c r="AS119" s="338"/>
      <c r="AT119" s="340"/>
      <c r="AU119" s="535" t="s">
        <v>25</v>
      </c>
      <c r="AV119" s="430"/>
      <c r="AW119" s="430"/>
      <c r="AX119" s="430"/>
      <c r="AY119" s="430"/>
      <c r="AZ119" s="430"/>
      <c r="BA119" s="430"/>
      <c r="BB119" s="536"/>
      <c r="BC119" s="305"/>
      <c r="BD119" s="306"/>
      <c r="BE119" s="307"/>
    </row>
    <row r="120" spans="1:78" s="7" customFormat="1" ht="15" customHeight="1" thickBot="1" x14ac:dyDescent="0.25">
      <c r="A120" s="81">
        <v>1</v>
      </c>
      <c r="B120" s="465">
        <v>2</v>
      </c>
      <c r="C120" s="465"/>
      <c r="D120" s="465"/>
      <c r="E120" s="465"/>
      <c r="F120" s="465"/>
      <c r="G120" s="465"/>
      <c r="H120" s="465"/>
      <c r="I120" s="465"/>
      <c r="J120" s="465"/>
      <c r="K120" s="465"/>
      <c r="L120" s="465"/>
      <c r="M120" s="465"/>
      <c r="N120" s="465"/>
      <c r="O120" s="465"/>
      <c r="P120" s="465"/>
      <c r="Q120" s="465"/>
      <c r="R120" s="465"/>
      <c r="S120" s="465"/>
      <c r="T120" s="361">
        <v>3</v>
      </c>
      <c r="U120" s="361"/>
      <c r="V120" s="361"/>
      <c r="W120" s="361">
        <v>4</v>
      </c>
      <c r="X120" s="361"/>
      <c r="Y120" s="361"/>
      <c r="Z120" s="361">
        <v>5</v>
      </c>
      <c r="AA120" s="361"/>
      <c r="AB120" s="361"/>
      <c r="AC120" s="361">
        <v>6</v>
      </c>
      <c r="AD120" s="361"/>
      <c r="AE120" s="361"/>
      <c r="AF120" s="361">
        <v>7</v>
      </c>
      <c r="AG120" s="361"/>
      <c r="AH120" s="361"/>
      <c r="AI120" s="361">
        <v>8</v>
      </c>
      <c r="AJ120" s="361"/>
      <c r="AK120" s="361"/>
      <c r="AL120" s="361">
        <v>9</v>
      </c>
      <c r="AM120" s="361"/>
      <c r="AN120" s="361"/>
      <c r="AO120" s="361">
        <v>10</v>
      </c>
      <c r="AP120" s="361"/>
      <c r="AQ120" s="361"/>
      <c r="AR120" s="361">
        <v>11</v>
      </c>
      <c r="AS120" s="361"/>
      <c r="AT120" s="448"/>
      <c r="AU120" s="270">
        <v>12</v>
      </c>
      <c r="AV120" s="361"/>
      <c r="AW120" s="361"/>
      <c r="AX120" s="361"/>
      <c r="AY120" s="361">
        <v>13</v>
      </c>
      <c r="AZ120" s="361"/>
      <c r="BA120" s="361"/>
      <c r="BB120" s="361"/>
      <c r="BC120" s="361">
        <v>14</v>
      </c>
      <c r="BD120" s="361"/>
      <c r="BE120" s="448"/>
    </row>
    <row r="121" spans="1:78" s="7" customFormat="1" ht="15" customHeight="1" x14ac:dyDescent="0.2">
      <c r="A121" s="69">
        <v>1</v>
      </c>
      <c r="B121" s="486" t="s">
        <v>148</v>
      </c>
      <c r="C121" s="487"/>
      <c r="D121" s="487"/>
      <c r="E121" s="487"/>
      <c r="F121" s="487"/>
      <c r="G121" s="487"/>
      <c r="H121" s="487"/>
      <c r="I121" s="487"/>
      <c r="J121" s="487"/>
      <c r="K121" s="487"/>
      <c r="L121" s="487"/>
      <c r="M121" s="487"/>
      <c r="N121" s="487"/>
      <c r="O121" s="487"/>
      <c r="P121" s="487"/>
      <c r="Q121" s="487"/>
      <c r="R121" s="487"/>
      <c r="S121" s="488"/>
      <c r="T121" s="260"/>
      <c r="U121" s="261"/>
      <c r="V121" s="262"/>
      <c r="W121" s="263"/>
      <c r="X121" s="263"/>
      <c r="Y121" s="263"/>
      <c r="Z121" s="367"/>
      <c r="AA121" s="367"/>
      <c r="AB121" s="367"/>
      <c r="AC121" s="260"/>
      <c r="AD121" s="261"/>
      <c r="AE121" s="262"/>
      <c r="AF121" s="260"/>
      <c r="AG121" s="261"/>
      <c r="AH121" s="262"/>
      <c r="AI121" s="260"/>
      <c r="AJ121" s="261"/>
      <c r="AK121" s="262"/>
      <c r="AL121" s="367"/>
      <c r="AM121" s="367"/>
      <c r="AN121" s="367"/>
      <c r="AO121" s="260"/>
      <c r="AP121" s="261"/>
      <c r="AQ121" s="262"/>
      <c r="AR121" s="367"/>
      <c r="AS121" s="367"/>
      <c r="AT121" s="570"/>
      <c r="AU121" s="598"/>
      <c r="AV121" s="367"/>
      <c r="AW121" s="367"/>
      <c r="AX121" s="367"/>
      <c r="AY121" s="367"/>
      <c r="AZ121" s="367"/>
      <c r="BA121" s="367"/>
      <c r="BB121" s="367"/>
      <c r="BC121" s="295">
        <v>10</v>
      </c>
      <c r="BD121" s="295"/>
      <c r="BE121" s="298"/>
      <c r="BI121" s="486" t="s">
        <v>114</v>
      </c>
      <c r="BJ121" s="487"/>
      <c r="BK121" s="487"/>
      <c r="BL121" s="487"/>
      <c r="BM121" s="487"/>
      <c r="BN121" s="487"/>
      <c r="BO121" s="487"/>
      <c r="BP121" s="487"/>
      <c r="BQ121" s="487"/>
      <c r="BR121" s="487"/>
      <c r="BS121" s="487"/>
      <c r="BT121" s="487"/>
      <c r="BU121" s="487"/>
      <c r="BV121" s="487"/>
      <c r="BW121" s="487"/>
      <c r="BX121" s="487"/>
      <c r="BY121" s="487"/>
      <c r="BZ121" s="488"/>
    </row>
    <row r="122" spans="1:78" s="7" customFormat="1" ht="15" customHeight="1" x14ac:dyDescent="0.2">
      <c r="A122" s="68">
        <v>2</v>
      </c>
      <c r="B122" s="396" t="s">
        <v>149</v>
      </c>
      <c r="C122" s="397"/>
      <c r="D122" s="397"/>
      <c r="E122" s="397"/>
      <c r="F122" s="397"/>
      <c r="G122" s="397"/>
      <c r="H122" s="397"/>
      <c r="I122" s="397"/>
      <c r="J122" s="397"/>
      <c r="K122" s="397"/>
      <c r="L122" s="397"/>
      <c r="M122" s="397"/>
      <c r="N122" s="397"/>
      <c r="O122" s="397"/>
      <c r="P122" s="397"/>
      <c r="Q122" s="397"/>
      <c r="R122" s="397"/>
      <c r="S122" s="398"/>
      <c r="T122" s="240"/>
      <c r="U122" s="327"/>
      <c r="V122" s="328"/>
      <c r="W122" s="386"/>
      <c r="X122" s="387"/>
      <c r="Y122" s="388"/>
      <c r="Z122" s="239"/>
      <c r="AA122" s="239"/>
      <c r="AB122" s="239"/>
      <c r="AC122" s="240"/>
      <c r="AD122" s="327"/>
      <c r="AE122" s="328"/>
      <c r="AF122" s="240"/>
      <c r="AG122" s="327"/>
      <c r="AH122" s="328"/>
      <c r="AI122" s="240"/>
      <c r="AJ122" s="327"/>
      <c r="AK122" s="328"/>
      <c r="AL122" s="239"/>
      <c r="AM122" s="239"/>
      <c r="AN122" s="239"/>
      <c r="AO122" s="240"/>
      <c r="AP122" s="327"/>
      <c r="AQ122" s="328"/>
      <c r="AR122" s="239"/>
      <c r="AS122" s="239"/>
      <c r="AT122" s="242"/>
      <c r="AU122" s="241"/>
      <c r="AV122" s="239"/>
      <c r="AW122" s="239"/>
      <c r="AX122" s="239"/>
      <c r="AY122" s="239"/>
      <c r="AZ122" s="239"/>
      <c r="BA122" s="239"/>
      <c r="BB122" s="239"/>
      <c r="BC122" s="244">
        <v>8</v>
      </c>
      <c r="BD122" s="244"/>
      <c r="BE122" s="245"/>
      <c r="BI122" s="396" t="s">
        <v>115</v>
      </c>
      <c r="BJ122" s="397"/>
      <c r="BK122" s="397"/>
      <c r="BL122" s="397"/>
      <c r="BM122" s="397"/>
      <c r="BN122" s="397"/>
      <c r="BO122" s="397"/>
      <c r="BP122" s="397"/>
      <c r="BQ122" s="397"/>
      <c r="BR122" s="397"/>
      <c r="BS122" s="397"/>
      <c r="BT122" s="397"/>
      <c r="BU122" s="397"/>
      <c r="BV122" s="397"/>
      <c r="BW122" s="397"/>
      <c r="BX122" s="397"/>
      <c r="BY122" s="397"/>
      <c r="BZ122" s="398"/>
    </row>
    <row r="123" spans="1:78" s="7" customFormat="1" ht="15" customHeight="1" x14ac:dyDescent="0.2">
      <c r="A123" s="68">
        <v>3</v>
      </c>
      <c r="B123" s="396" t="s">
        <v>150</v>
      </c>
      <c r="C123" s="397"/>
      <c r="D123" s="397"/>
      <c r="E123" s="397"/>
      <c r="F123" s="397"/>
      <c r="G123" s="397"/>
      <c r="H123" s="397"/>
      <c r="I123" s="397"/>
      <c r="J123" s="397"/>
      <c r="K123" s="397"/>
      <c r="L123" s="397"/>
      <c r="M123" s="397"/>
      <c r="N123" s="397"/>
      <c r="O123" s="397"/>
      <c r="P123" s="397"/>
      <c r="Q123" s="397"/>
      <c r="R123" s="397"/>
      <c r="S123" s="398"/>
      <c r="T123" s="240"/>
      <c r="U123" s="327"/>
      <c r="V123" s="328"/>
      <c r="W123" s="386"/>
      <c r="X123" s="387"/>
      <c r="Y123" s="388"/>
      <c r="Z123" s="239"/>
      <c r="AA123" s="239"/>
      <c r="AB123" s="239"/>
      <c r="AC123" s="240"/>
      <c r="AD123" s="327"/>
      <c r="AE123" s="328"/>
      <c r="AF123" s="240"/>
      <c r="AG123" s="327"/>
      <c r="AH123" s="328"/>
      <c r="AI123" s="240"/>
      <c r="AJ123" s="327"/>
      <c r="AK123" s="328"/>
      <c r="AL123" s="239"/>
      <c r="AM123" s="239"/>
      <c r="AN123" s="239"/>
      <c r="AO123" s="240"/>
      <c r="AP123" s="327"/>
      <c r="AQ123" s="328"/>
      <c r="AR123" s="239"/>
      <c r="AS123" s="239"/>
      <c r="AT123" s="242"/>
      <c r="AU123" s="241"/>
      <c r="AV123" s="239"/>
      <c r="AW123" s="239"/>
      <c r="AX123" s="239"/>
      <c r="AY123" s="239"/>
      <c r="AZ123" s="239"/>
      <c r="BA123" s="239"/>
      <c r="BB123" s="239"/>
      <c r="BC123" s="244">
        <v>8</v>
      </c>
      <c r="BD123" s="244"/>
      <c r="BE123" s="245"/>
      <c r="BI123" s="396" t="s">
        <v>116</v>
      </c>
      <c r="BJ123" s="397"/>
      <c r="BK123" s="397"/>
      <c r="BL123" s="397"/>
      <c r="BM123" s="397"/>
      <c r="BN123" s="397"/>
      <c r="BO123" s="397"/>
      <c r="BP123" s="397"/>
      <c r="BQ123" s="397"/>
      <c r="BR123" s="397"/>
      <c r="BS123" s="397"/>
      <c r="BT123" s="397"/>
      <c r="BU123" s="397"/>
      <c r="BV123" s="397"/>
      <c r="BW123" s="397"/>
      <c r="BX123" s="397"/>
      <c r="BY123" s="397"/>
      <c r="BZ123" s="398"/>
    </row>
    <row r="124" spans="1:78" s="8" customFormat="1" ht="15" customHeight="1" x14ac:dyDescent="0.25">
      <c r="A124" s="68">
        <v>4</v>
      </c>
      <c r="B124" s="396" t="s">
        <v>151</v>
      </c>
      <c r="C124" s="397"/>
      <c r="D124" s="397"/>
      <c r="E124" s="397"/>
      <c r="F124" s="397"/>
      <c r="G124" s="397"/>
      <c r="H124" s="397"/>
      <c r="I124" s="397"/>
      <c r="J124" s="397"/>
      <c r="K124" s="397"/>
      <c r="L124" s="397"/>
      <c r="M124" s="397"/>
      <c r="N124" s="397"/>
      <c r="O124" s="397"/>
      <c r="P124" s="397"/>
      <c r="Q124" s="397"/>
      <c r="R124" s="397"/>
      <c r="S124" s="398"/>
      <c r="T124" s="240"/>
      <c r="U124" s="327"/>
      <c r="V124" s="328"/>
      <c r="W124" s="285"/>
      <c r="X124" s="285"/>
      <c r="Y124" s="285"/>
      <c r="Z124" s="239"/>
      <c r="AA124" s="239"/>
      <c r="AB124" s="239"/>
      <c r="AC124" s="240"/>
      <c r="AD124" s="327"/>
      <c r="AE124" s="328"/>
      <c r="AF124" s="240"/>
      <c r="AG124" s="327"/>
      <c r="AH124" s="328"/>
      <c r="AI124" s="240"/>
      <c r="AJ124" s="327"/>
      <c r="AK124" s="328"/>
      <c r="AL124" s="239"/>
      <c r="AM124" s="239"/>
      <c r="AN124" s="239"/>
      <c r="AO124" s="240"/>
      <c r="AP124" s="327"/>
      <c r="AQ124" s="328"/>
      <c r="AR124" s="239"/>
      <c r="AS124" s="239"/>
      <c r="AT124" s="242"/>
      <c r="AU124" s="241"/>
      <c r="AV124" s="239"/>
      <c r="AW124" s="239"/>
      <c r="AX124" s="239"/>
      <c r="AY124" s="239"/>
      <c r="AZ124" s="239"/>
      <c r="BA124" s="239"/>
      <c r="BB124" s="239"/>
      <c r="BC124" s="244">
        <v>10</v>
      </c>
      <c r="BD124" s="244"/>
      <c r="BE124" s="245"/>
      <c r="BI124" s="396" t="s">
        <v>117</v>
      </c>
      <c r="BJ124" s="397"/>
      <c r="BK124" s="397"/>
      <c r="BL124" s="397"/>
      <c r="BM124" s="397"/>
      <c r="BN124" s="397"/>
      <c r="BO124" s="397"/>
      <c r="BP124" s="397"/>
      <c r="BQ124" s="397"/>
      <c r="BR124" s="397"/>
      <c r="BS124" s="397"/>
      <c r="BT124" s="397"/>
      <c r="BU124" s="397"/>
      <c r="BV124" s="397"/>
      <c r="BW124" s="397"/>
      <c r="BX124" s="397"/>
      <c r="BY124" s="397"/>
      <c r="BZ124" s="398"/>
    </row>
    <row r="125" spans="1:78" s="10" customFormat="1" ht="15" customHeight="1" x14ac:dyDescent="0.2">
      <c r="A125" s="68">
        <v>5</v>
      </c>
      <c r="B125" s="396" t="s">
        <v>118</v>
      </c>
      <c r="C125" s="397"/>
      <c r="D125" s="397"/>
      <c r="E125" s="397"/>
      <c r="F125" s="397"/>
      <c r="G125" s="397"/>
      <c r="H125" s="397"/>
      <c r="I125" s="397"/>
      <c r="J125" s="397"/>
      <c r="K125" s="397"/>
      <c r="L125" s="397"/>
      <c r="M125" s="397"/>
      <c r="N125" s="397"/>
      <c r="O125" s="397"/>
      <c r="P125" s="397"/>
      <c r="Q125" s="397"/>
      <c r="R125" s="397"/>
      <c r="S125" s="398"/>
      <c r="T125" s="240"/>
      <c r="U125" s="327"/>
      <c r="V125" s="328"/>
      <c r="W125" s="285"/>
      <c r="X125" s="285"/>
      <c r="Y125" s="285"/>
      <c r="Z125" s="239"/>
      <c r="AA125" s="239"/>
      <c r="AB125" s="239"/>
      <c r="AC125" s="240"/>
      <c r="AD125" s="327"/>
      <c r="AE125" s="328"/>
      <c r="AF125" s="240"/>
      <c r="AG125" s="327"/>
      <c r="AH125" s="328"/>
      <c r="AI125" s="240"/>
      <c r="AJ125" s="327"/>
      <c r="AK125" s="328"/>
      <c r="AL125" s="239"/>
      <c r="AM125" s="239"/>
      <c r="AN125" s="239"/>
      <c r="AO125" s="240"/>
      <c r="AP125" s="327"/>
      <c r="AQ125" s="328"/>
      <c r="AR125" s="239"/>
      <c r="AS125" s="239"/>
      <c r="AT125" s="242"/>
      <c r="AU125" s="241"/>
      <c r="AV125" s="239"/>
      <c r="AW125" s="239"/>
      <c r="AX125" s="239"/>
      <c r="AY125" s="239"/>
      <c r="AZ125" s="239"/>
      <c r="BA125" s="239"/>
      <c r="BB125" s="239"/>
      <c r="BC125" s="244">
        <v>6</v>
      </c>
      <c r="BD125" s="244"/>
      <c r="BE125" s="245"/>
      <c r="BI125" s="396" t="s">
        <v>118</v>
      </c>
      <c r="BJ125" s="397"/>
      <c r="BK125" s="397"/>
      <c r="BL125" s="397"/>
      <c r="BM125" s="397"/>
      <c r="BN125" s="397"/>
      <c r="BO125" s="397"/>
      <c r="BP125" s="397"/>
      <c r="BQ125" s="397"/>
      <c r="BR125" s="397"/>
      <c r="BS125" s="397"/>
      <c r="BT125" s="397"/>
      <c r="BU125" s="397"/>
      <c r="BV125" s="397"/>
      <c r="BW125" s="397"/>
      <c r="BX125" s="397"/>
      <c r="BY125" s="397"/>
      <c r="BZ125" s="398"/>
    </row>
    <row r="126" spans="1:78" s="8" customFormat="1" ht="15" customHeight="1" x14ac:dyDescent="0.25">
      <c r="A126" s="68">
        <v>6</v>
      </c>
      <c r="B126" s="396" t="s">
        <v>152</v>
      </c>
      <c r="C126" s="397"/>
      <c r="D126" s="397"/>
      <c r="E126" s="397"/>
      <c r="F126" s="397"/>
      <c r="G126" s="397"/>
      <c r="H126" s="397"/>
      <c r="I126" s="397"/>
      <c r="J126" s="397"/>
      <c r="K126" s="397"/>
      <c r="L126" s="397"/>
      <c r="M126" s="397"/>
      <c r="N126" s="397"/>
      <c r="O126" s="397"/>
      <c r="P126" s="397"/>
      <c r="Q126" s="397"/>
      <c r="R126" s="397"/>
      <c r="S126" s="398"/>
      <c r="T126" s="240"/>
      <c r="U126" s="327"/>
      <c r="V126" s="328"/>
      <c r="W126" s="285"/>
      <c r="X126" s="285"/>
      <c r="Y126" s="285"/>
      <c r="Z126" s="239"/>
      <c r="AA126" s="239"/>
      <c r="AB126" s="239"/>
      <c r="AC126" s="240"/>
      <c r="AD126" s="327"/>
      <c r="AE126" s="328"/>
      <c r="AF126" s="240"/>
      <c r="AG126" s="327"/>
      <c r="AH126" s="328"/>
      <c r="AI126" s="240"/>
      <c r="AJ126" s="327"/>
      <c r="AK126" s="328"/>
      <c r="AL126" s="239"/>
      <c r="AM126" s="239"/>
      <c r="AN126" s="239"/>
      <c r="AO126" s="240"/>
      <c r="AP126" s="327"/>
      <c r="AQ126" s="328"/>
      <c r="AR126" s="239"/>
      <c r="AS126" s="239"/>
      <c r="AT126" s="242"/>
      <c r="AU126" s="241"/>
      <c r="AV126" s="239"/>
      <c r="AW126" s="239"/>
      <c r="AX126" s="239"/>
      <c r="AY126" s="239"/>
      <c r="AZ126" s="239"/>
      <c r="BA126" s="239"/>
      <c r="BB126" s="239"/>
      <c r="BC126" s="244">
        <v>6</v>
      </c>
      <c r="BD126" s="244"/>
      <c r="BE126" s="245"/>
      <c r="BI126" s="396" t="s">
        <v>119</v>
      </c>
      <c r="BJ126" s="397"/>
      <c r="BK126" s="397"/>
      <c r="BL126" s="397"/>
      <c r="BM126" s="397"/>
      <c r="BN126" s="397"/>
      <c r="BO126" s="397"/>
      <c r="BP126" s="397"/>
      <c r="BQ126" s="397"/>
      <c r="BR126" s="397"/>
      <c r="BS126" s="397"/>
      <c r="BT126" s="397"/>
      <c r="BU126" s="397"/>
      <c r="BV126" s="397"/>
      <c r="BW126" s="397"/>
      <c r="BX126" s="397"/>
      <c r="BY126" s="397"/>
      <c r="BZ126" s="398"/>
    </row>
    <row r="127" spans="1:78" ht="15" customHeight="1" x14ac:dyDescent="0.2">
      <c r="A127" s="68">
        <v>7</v>
      </c>
      <c r="B127" s="396" t="s">
        <v>153</v>
      </c>
      <c r="C127" s="397"/>
      <c r="D127" s="397"/>
      <c r="E127" s="397"/>
      <c r="F127" s="397"/>
      <c r="G127" s="397"/>
      <c r="H127" s="397"/>
      <c r="I127" s="397"/>
      <c r="J127" s="397"/>
      <c r="K127" s="397"/>
      <c r="L127" s="397"/>
      <c r="M127" s="397"/>
      <c r="N127" s="397"/>
      <c r="O127" s="397"/>
      <c r="P127" s="397"/>
      <c r="Q127" s="397"/>
      <c r="R127" s="397"/>
      <c r="S127" s="398"/>
      <c r="T127" s="240"/>
      <c r="U127" s="327"/>
      <c r="V127" s="328"/>
      <c r="W127" s="285"/>
      <c r="X127" s="285"/>
      <c r="Y127" s="285"/>
      <c r="Z127" s="239"/>
      <c r="AA127" s="239"/>
      <c r="AB127" s="239"/>
      <c r="AC127" s="240"/>
      <c r="AD127" s="327"/>
      <c r="AE127" s="328"/>
      <c r="AF127" s="240"/>
      <c r="AG127" s="327"/>
      <c r="AH127" s="328"/>
      <c r="AI127" s="240"/>
      <c r="AJ127" s="327"/>
      <c r="AK127" s="328"/>
      <c r="AL127" s="239"/>
      <c r="AM127" s="239"/>
      <c r="AN127" s="239"/>
      <c r="AO127" s="240"/>
      <c r="AP127" s="327"/>
      <c r="AQ127" s="328"/>
      <c r="AR127" s="239"/>
      <c r="AS127" s="239"/>
      <c r="AT127" s="242"/>
      <c r="AU127" s="241"/>
      <c r="AV127" s="239"/>
      <c r="AW127" s="239"/>
      <c r="AX127" s="239"/>
      <c r="AY127" s="239"/>
      <c r="AZ127" s="239"/>
      <c r="BA127" s="239"/>
      <c r="BB127" s="239"/>
      <c r="BC127" s="244">
        <v>3</v>
      </c>
      <c r="BD127" s="244"/>
      <c r="BE127" s="245"/>
      <c r="BI127" s="396" t="s">
        <v>120</v>
      </c>
      <c r="BJ127" s="397"/>
      <c r="BK127" s="397"/>
      <c r="BL127" s="397"/>
      <c r="BM127" s="397"/>
      <c r="BN127" s="397"/>
      <c r="BO127" s="397"/>
      <c r="BP127" s="397"/>
      <c r="BQ127" s="397"/>
      <c r="BR127" s="397"/>
      <c r="BS127" s="397"/>
      <c r="BT127" s="397"/>
      <c r="BU127" s="397"/>
      <c r="BV127" s="397"/>
      <c r="BW127" s="397"/>
      <c r="BX127" s="397"/>
      <c r="BY127" s="397"/>
      <c r="BZ127" s="398"/>
    </row>
    <row r="128" spans="1:78" s="49" customFormat="1" ht="18" x14ac:dyDescent="0.25">
      <c r="A128" s="68">
        <v>8</v>
      </c>
      <c r="B128" s="396" t="s">
        <v>154</v>
      </c>
      <c r="C128" s="397"/>
      <c r="D128" s="397"/>
      <c r="E128" s="397"/>
      <c r="F128" s="397"/>
      <c r="G128" s="397"/>
      <c r="H128" s="397"/>
      <c r="I128" s="397"/>
      <c r="J128" s="397"/>
      <c r="K128" s="397"/>
      <c r="L128" s="397"/>
      <c r="M128" s="397"/>
      <c r="N128" s="397"/>
      <c r="O128" s="397"/>
      <c r="P128" s="397"/>
      <c r="Q128" s="397"/>
      <c r="R128" s="397"/>
      <c r="S128" s="398"/>
      <c r="T128" s="240"/>
      <c r="U128" s="327"/>
      <c r="V128" s="328"/>
      <c r="W128" s="285"/>
      <c r="X128" s="285"/>
      <c r="Y128" s="285"/>
      <c r="Z128" s="239"/>
      <c r="AA128" s="239"/>
      <c r="AB128" s="239"/>
      <c r="AC128" s="240"/>
      <c r="AD128" s="327"/>
      <c r="AE128" s="328"/>
      <c r="AF128" s="240"/>
      <c r="AG128" s="327"/>
      <c r="AH128" s="328"/>
      <c r="AI128" s="240"/>
      <c r="AJ128" s="327"/>
      <c r="AK128" s="328"/>
      <c r="AL128" s="239"/>
      <c r="AM128" s="239"/>
      <c r="AN128" s="239"/>
      <c r="AO128" s="240"/>
      <c r="AP128" s="327"/>
      <c r="AQ128" s="328"/>
      <c r="AR128" s="239"/>
      <c r="AS128" s="239"/>
      <c r="AT128" s="242"/>
      <c r="AU128" s="241"/>
      <c r="AV128" s="239"/>
      <c r="AW128" s="239"/>
      <c r="AX128" s="239"/>
      <c r="AY128" s="239"/>
      <c r="AZ128" s="239"/>
      <c r="BA128" s="239"/>
      <c r="BB128" s="239"/>
      <c r="BC128" s="244">
        <v>12</v>
      </c>
      <c r="BD128" s="244"/>
      <c r="BE128" s="245"/>
      <c r="BI128" s="396" t="s">
        <v>121</v>
      </c>
      <c r="BJ128" s="397"/>
      <c r="BK128" s="397"/>
      <c r="BL128" s="397"/>
      <c r="BM128" s="397"/>
      <c r="BN128" s="397"/>
      <c r="BO128" s="397"/>
      <c r="BP128" s="397"/>
      <c r="BQ128" s="397"/>
      <c r="BR128" s="397"/>
      <c r="BS128" s="397"/>
      <c r="BT128" s="397"/>
      <c r="BU128" s="397"/>
      <c r="BV128" s="397"/>
      <c r="BW128" s="397"/>
      <c r="BX128" s="397"/>
      <c r="BY128" s="397"/>
      <c r="BZ128" s="398"/>
    </row>
    <row r="129" spans="1:78" s="49" customFormat="1" ht="18" x14ac:dyDescent="0.25">
      <c r="A129" s="68">
        <v>9</v>
      </c>
      <c r="B129" s="396" t="s">
        <v>155</v>
      </c>
      <c r="C129" s="397"/>
      <c r="D129" s="397"/>
      <c r="E129" s="397"/>
      <c r="F129" s="397"/>
      <c r="G129" s="397"/>
      <c r="H129" s="397"/>
      <c r="I129" s="397"/>
      <c r="J129" s="397"/>
      <c r="K129" s="397"/>
      <c r="L129" s="397"/>
      <c r="M129" s="397"/>
      <c r="N129" s="397"/>
      <c r="O129" s="397"/>
      <c r="P129" s="397"/>
      <c r="Q129" s="397"/>
      <c r="R129" s="397"/>
      <c r="S129" s="398"/>
      <c r="T129" s="240"/>
      <c r="U129" s="327"/>
      <c r="V129" s="328"/>
      <c r="W129" s="599"/>
      <c r="X129" s="599"/>
      <c r="Y129" s="599"/>
      <c r="Z129" s="239"/>
      <c r="AA129" s="239"/>
      <c r="AB129" s="239"/>
      <c r="AC129" s="240"/>
      <c r="AD129" s="327"/>
      <c r="AE129" s="328"/>
      <c r="AF129" s="240"/>
      <c r="AG129" s="327"/>
      <c r="AH129" s="328"/>
      <c r="AI129" s="240"/>
      <c r="AJ129" s="327"/>
      <c r="AK129" s="328"/>
      <c r="AL129" s="239"/>
      <c r="AM129" s="239"/>
      <c r="AN129" s="239"/>
      <c r="AO129" s="240"/>
      <c r="AP129" s="327"/>
      <c r="AQ129" s="328"/>
      <c r="AR129" s="239"/>
      <c r="AS129" s="239"/>
      <c r="AT129" s="242"/>
      <c r="AU129" s="241"/>
      <c r="AV129" s="239"/>
      <c r="AW129" s="239"/>
      <c r="AX129" s="239"/>
      <c r="AY129" s="239"/>
      <c r="AZ129" s="239"/>
      <c r="BA129" s="239"/>
      <c r="BB129" s="239"/>
      <c r="BC129" s="244">
        <v>6</v>
      </c>
      <c r="BD129" s="244"/>
      <c r="BE129" s="245"/>
      <c r="BI129" s="396" t="s">
        <v>122</v>
      </c>
      <c r="BJ129" s="397"/>
      <c r="BK129" s="397"/>
      <c r="BL129" s="397"/>
      <c r="BM129" s="397"/>
      <c r="BN129" s="397"/>
      <c r="BO129" s="397"/>
      <c r="BP129" s="397"/>
      <c r="BQ129" s="397"/>
      <c r="BR129" s="397"/>
      <c r="BS129" s="397"/>
      <c r="BT129" s="397"/>
      <c r="BU129" s="397"/>
      <c r="BV129" s="397"/>
      <c r="BW129" s="397"/>
      <c r="BX129" s="397"/>
      <c r="BY129" s="397"/>
      <c r="BZ129" s="398"/>
    </row>
    <row r="130" spans="1:78" s="10" customFormat="1" ht="14.1" customHeight="1" x14ac:dyDescent="0.2">
      <c r="A130" s="38"/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>
        <f>Z130+AR130</f>
        <v>0</v>
      </c>
      <c r="U130" s="244"/>
      <c r="V130" s="244"/>
      <c r="W130" s="425">
        <f>SUM(W121:W128)</f>
        <v>0</v>
      </c>
      <c r="X130" s="425"/>
      <c r="Y130" s="425"/>
      <c r="Z130" s="244">
        <f>SUM(Z121:Z128)</f>
        <v>0</v>
      </c>
      <c r="AA130" s="244"/>
      <c r="AB130" s="244"/>
      <c r="AC130" s="244">
        <f>SUM(AC121:AC128)</f>
        <v>0</v>
      </c>
      <c r="AD130" s="244"/>
      <c r="AE130" s="244"/>
      <c r="AF130" s="244">
        <f>SUM(AF121:AF128)</f>
        <v>0</v>
      </c>
      <c r="AG130" s="244"/>
      <c r="AH130" s="244"/>
      <c r="AI130" s="244">
        <f>SUM(AI121:AI128)</f>
        <v>0</v>
      </c>
      <c r="AJ130" s="244"/>
      <c r="AK130" s="244"/>
      <c r="AL130" s="244">
        <f>SUM(AL121:AL128)</f>
        <v>0</v>
      </c>
      <c r="AM130" s="244"/>
      <c r="AN130" s="244"/>
      <c r="AO130" s="244">
        <f>SUM(AO121:AO128)</f>
        <v>0</v>
      </c>
      <c r="AP130" s="244"/>
      <c r="AQ130" s="244"/>
      <c r="AR130" s="244">
        <f>SUM(AR121:AR128)</f>
        <v>0</v>
      </c>
      <c r="AS130" s="244"/>
      <c r="AT130" s="244"/>
      <c r="AU130" s="395">
        <f>SUM(AU121:AX128)</f>
        <v>0</v>
      </c>
      <c r="AV130" s="327"/>
      <c r="AW130" s="327"/>
      <c r="AX130" s="328"/>
      <c r="AY130" s="240">
        <f>SUM(AY121:BB128)</f>
        <v>0</v>
      </c>
      <c r="AZ130" s="327"/>
      <c r="BA130" s="327"/>
      <c r="BB130" s="375"/>
      <c r="BC130" s="393">
        <f>SUM(BC121:BE128)</f>
        <v>63</v>
      </c>
      <c r="BD130" s="244"/>
      <c r="BE130" s="245"/>
    </row>
    <row r="131" spans="1:78" s="49" customFormat="1" ht="18" x14ac:dyDescent="0.25">
      <c r="A131" s="5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25"/>
      <c r="X131" s="25"/>
      <c r="Y131" s="25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71"/>
      <c r="AV131" s="71"/>
      <c r="AW131" s="71"/>
      <c r="AX131" s="71"/>
      <c r="AY131" s="71"/>
      <c r="AZ131" s="71"/>
      <c r="BA131" s="71"/>
      <c r="BB131" s="71"/>
      <c r="BC131" s="80"/>
      <c r="BD131" s="80"/>
      <c r="BE131" s="80"/>
    </row>
    <row r="132" spans="1:78" s="49" customFormat="1" ht="18" x14ac:dyDescent="0.25">
      <c r="A132" s="72"/>
      <c r="B132" s="584"/>
      <c r="C132" s="584"/>
      <c r="D132" s="584"/>
      <c r="E132" s="584"/>
      <c r="F132" s="584"/>
      <c r="G132" s="584"/>
      <c r="H132" s="584"/>
      <c r="I132" s="584"/>
      <c r="J132" s="584"/>
      <c r="K132" s="584"/>
      <c r="L132" s="584"/>
      <c r="M132" s="584"/>
      <c r="N132" s="584"/>
      <c r="O132" s="584"/>
      <c r="P132" s="584"/>
      <c r="Q132" s="584"/>
      <c r="R132" s="584"/>
      <c r="S132" s="584"/>
      <c r="T132" s="72"/>
      <c r="U132" s="72"/>
      <c r="V132" s="72"/>
      <c r="W132" s="76"/>
      <c r="X132" s="76"/>
      <c r="Y132" s="76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1"/>
      <c r="AV132" s="71"/>
      <c r="AW132" s="71"/>
      <c r="AX132" s="71"/>
      <c r="AY132" s="71"/>
      <c r="AZ132" s="71"/>
      <c r="BA132" s="71"/>
      <c r="BB132" s="71"/>
      <c r="BC132" s="52"/>
      <c r="BD132" s="52"/>
      <c r="BE132" s="52"/>
    </row>
    <row r="133" spans="1:78" ht="15.75" x14ac:dyDescent="0.2">
      <c r="A133" s="68">
        <v>9</v>
      </c>
      <c r="B133" s="396" t="s">
        <v>99</v>
      </c>
      <c r="C133" s="397"/>
      <c r="D133" s="397"/>
      <c r="E133" s="397"/>
      <c r="F133" s="397"/>
      <c r="G133" s="397"/>
      <c r="H133" s="397"/>
      <c r="I133" s="397"/>
      <c r="J133" s="397"/>
      <c r="K133" s="397"/>
      <c r="L133" s="397"/>
      <c r="M133" s="397"/>
      <c r="N133" s="397"/>
      <c r="O133" s="397"/>
      <c r="P133" s="397"/>
      <c r="Q133" s="397"/>
      <c r="R133" s="397"/>
      <c r="S133" s="398"/>
      <c r="T133" s="239">
        <f>Z133+AR133</f>
        <v>150</v>
      </c>
      <c r="U133" s="239"/>
      <c r="V133" s="239"/>
      <c r="W133" s="285">
        <f>T133/T136</f>
        <v>1</v>
      </c>
      <c r="X133" s="285"/>
      <c r="Y133" s="285"/>
      <c r="Z133" s="239">
        <f>AC133+AF133+AI133+AL133+AO133</f>
        <v>60</v>
      </c>
      <c r="AA133" s="239"/>
      <c r="AB133" s="239"/>
      <c r="AC133" s="240"/>
      <c r="AD133" s="327"/>
      <c r="AE133" s="328"/>
      <c r="AF133" s="239">
        <v>60</v>
      </c>
      <c r="AG133" s="239">
        <v>60</v>
      </c>
      <c r="AH133" s="239">
        <v>60</v>
      </c>
      <c r="AI133" s="240"/>
      <c r="AJ133" s="327"/>
      <c r="AK133" s="328"/>
      <c r="AL133" s="239"/>
      <c r="AM133" s="239"/>
      <c r="AN133" s="239"/>
      <c r="AO133" s="240"/>
      <c r="AP133" s="327"/>
      <c r="AQ133" s="328"/>
      <c r="AR133" s="239">
        <f>Z133*1.5</f>
        <v>90</v>
      </c>
      <c r="AS133" s="239"/>
      <c r="AT133" s="242"/>
      <c r="AU133" s="600">
        <v>2</v>
      </c>
      <c r="AV133" s="601"/>
      <c r="AW133" s="601"/>
      <c r="AX133" s="601"/>
      <c r="AY133" s="239">
        <v>2</v>
      </c>
      <c r="AZ133" s="239"/>
      <c r="BA133" s="239"/>
      <c r="BB133" s="242"/>
      <c r="BC133" s="243"/>
      <c r="BD133" s="244"/>
      <c r="BE133" s="245"/>
    </row>
    <row r="134" spans="1:78" ht="16.5" thickBot="1" x14ac:dyDescent="0.25">
      <c r="A134" s="23"/>
      <c r="B134" s="247"/>
      <c r="C134" s="247"/>
      <c r="D134" s="247"/>
      <c r="E134" s="247"/>
      <c r="F134" s="247"/>
      <c r="G134" s="247"/>
      <c r="H134" s="247"/>
      <c r="I134" s="247"/>
      <c r="J134" s="247"/>
      <c r="K134" s="247"/>
      <c r="L134" s="247"/>
      <c r="M134" s="247"/>
      <c r="N134" s="247"/>
      <c r="O134" s="247"/>
      <c r="P134" s="247"/>
      <c r="Q134" s="247"/>
      <c r="R134" s="247"/>
      <c r="S134" s="247"/>
      <c r="T134" s="275">
        <f>Z134+AR134</f>
        <v>150</v>
      </c>
      <c r="U134" s="413"/>
      <c r="V134" s="414"/>
      <c r="W134" s="452">
        <f>SUM(W133)</f>
        <v>1</v>
      </c>
      <c r="X134" s="452"/>
      <c r="Y134" s="452"/>
      <c r="Z134" s="273">
        <f>SUM(Z133)</f>
        <v>60</v>
      </c>
      <c r="AA134" s="273"/>
      <c r="AB134" s="273"/>
      <c r="AC134" s="273">
        <f>SUM(AC133)</f>
        <v>0</v>
      </c>
      <c r="AD134" s="273"/>
      <c r="AE134" s="273"/>
      <c r="AF134" s="273">
        <f>SUM(AF133)</f>
        <v>60</v>
      </c>
      <c r="AG134" s="273"/>
      <c r="AH134" s="273"/>
      <c r="AI134" s="273">
        <f>SUM(AI133)</f>
        <v>0</v>
      </c>
      <c r="AJ134" s="273"/>
      <c r="AK134" s="273"/>
      <c r="AL134" s="273">
        <f>SUM(AL133)</f>
        <v>0</v>
      </c>
      <c r="AM134" s="273"/>
      <c r="AN134" s="273"/>
      <c r="AO134" s="273">
        <f>SUM(AO133)</f>
        <v>0</v>
      </c>
      <c r="AP134" s="273"/>
      <c r="AQ134" s="273"/>
      <c r="AR134" s="273">
        <f>SUM(AR133)</f>
        <v>90</v>
      </c>
      <c r="AS134" s="273"/>
      <c r="AT134" s="273"/>
      <c r="AU134" s="394"/>
      <c r="AV134" s="273"/>
      <c r="AW134" s="273"/>
      <c r="AX134" s="273"/>
      <c r="AY134" s="273"/>
      <c r="AZ134" s="273"/>
      <c r="BA134" s="273"/>
      <c r="BB134" s="443"/>
      <c r="BC134" s="414"/>
      <c r="BD134" s="273"/>
      <c r="BE134" s="443"/>
    </row>
    <row r="135" spans="1:78" ht="16.5" thickBot="1" x14ac:dyDescent="0.25">
      <c r="A135" s="24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25"/>
      <c r="X135" s="25"/>
      <c r="Y135" s="25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80"/>
      <c r="AP135" s="80"/>
      <c r="AQ135" s="80"/>
      <c r="AR135" s="80"/>
      <c r="AS135" s="80"/>
      <c r="AT135" s="80"/>
      <c r="AU135" s="80"/>
      <c r="AV135" s="80"/>
      <c r="AW135" s="80"/>
      <c r="AX135" s="80"/>
      <c r="AY135" s="80"/>
      <c r="AZ135" s="80"/>
      <c r="BA135" s="80"/>
      <c r="BB135" s="80"/>
      <c r="BC135" s="80"/>
      <c r="BD135" s="80"/>
      <c r="BE135" s="80"/>
    </row>
    <row r="136" spans="1:78" ht="16.5" thickBot="1" x14ac:dyDescent="0.25">
      <c r="A136" s="59"/>
      <c r="B136" s="247" t="s">
        <v>123</v>
      </c>
      <c r="C136" s="247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47"/>
      <c r="O136" s="247"/>
      <c r="P136" s="247"/>
      <c r="Q136" s="247"/>
      <c r="R136" s="247"/>
      <c r="S136" s="247"/>
      <c r="T136" s="361">
        <f>Z136+AR136</f>
        <v>150</v>
      </c>
      <c r="U136" s="361"/>
      <c r="V136" s="361"/>
      <c r="W136" s="446">
        <f>W130+W134</f>
        <v>1</v>
      </c>
      <c r="X136" s="446"/>
      <c r="Y136" s="446"/>
      <c r="Z136" s="361">
        <f>Z130+Z134</f>
        <v>60</v>
      </c>
      <c r="AA136" s="361"/>
      <c r="AB136" s="361"/>
      <c r="AC136" s="361">
        <f>AC130+AC134</f>
        <v>0</v>
      </c>
      <c r="AD136" s="361"/>
      <c r="AE136" s="361"/>
      <c r="AF136" s="361">
        <f>AF130+AF134</f>
        <v>60</v>
      </c>
      <c r="AG136" s="361"/>
      <c r="AH136" s="361"/>
      <c r="AI136" s="361">
        <f>AI130+AI134</f>
        <v>0</v>
      </c>
      <c r="AJ136" s="361"/>
      <c r="AK136" s="361"/>
      <c r="AL136" s="361">
        <f>AL130+AL134</f>
        <v>0</v>
      </c>
      <c r="AM136" s="361"/>
      <c r="AN136" s="361"/>
      <c r="AO136" s="361">
        <f>AO130+AO134</f>
        <v>0</v>
      </c>
      <c r="AP136" s="361"/>
      <c r="AQ136" s="361"/>
      <c r="AR136" s="361">
        <f>AR130+AR134</f>
        <v>90</v>
      </c>
      <c r="AS136" s="361"/>
      <c r="AT136" s="361"/>
      <c r="AU136" s="587">
        <f>AU130+AU134</f>
        <v>0</v>
      </c>
      <c r="AV136" s="588"/>
      <c r="AW136" s="588"/>
      <c r="AX136" s="589"/>
      <c r="AY136" s="590">
        <f>AY130+AY134</f>
        <v>0</v>
      </c>
      <c r="AZ136" s="588"/>
      <c r="BA136" s="588"/>
      <c r="BB136" s="591"/>
      <c r="BC136" s="270">
        <f>BC130+BC134</f>
        <v>63</v>
      </c>
      <c r="BD136" s="361"/>
      <c r="BE136" s="448"/>
    </row>
    <row r="137" spans="1:78" ht="15.75" thickBo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18"/>
      <c r="U137" s="18"/>
      <c r="V137" s="18"/>
      <c r="W137" s="55"/>
      <c r="X137" s="55"/>
      <c r="Y137" s="55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</row>
    <row r="138" spans="1:78" ht="18" x14ac:dyDescent="0.25">
      <c r="A138" s="53"/>
      <c r="B138" s="602"/>
      <c r="C138" s="602"/>
      <c r="D138" s="602"/>
      <c r="E138" s="602"/>
      <c r="F138" s="602"/>
      <c r="G138" s="602"/>
      <c r="H138" s="602"/>
      <c r="I138" s="602"/>
      <c r="J138" s="602"/>
      <c r="K138" s="602"/>
      <c r="L138" s="602"/>
      <c r="M138" s="602"/>
      <c r="N138" s="602"/>
      <c r="O138" s="602"/>
      <c r="P138" s="602"/>
      <c r="Q138" s="602"/>
      <c r="R138" s="602"/>
      <c r="S138" s="602"/>
      <c r="T138" s="602"/>
      <c r="U138" s="602"/>
      <c r="V138" s="602"/>
      <c r="W138" s="603"/>
      <c r="X138" s="603"/>
      <c r="Y138" s="603"/>
      <c r="Z138" s="602"/>
      <c r="AA138" s="602"/>
      <c r="AB138" s="602"/>
      <c r="AC138" s="602"/>
      <c r="AD138" s="602"/>
      <c r="AE138" s="602"/>
      <c r="AF138" s="602"/>
      <c r="AG138" s="602"/>
      <c r="AH138" s="602"/>
      <c r="AI138" s="602"/>
      <c r="AJ138" s="602"/>
      <c r="AK138" s="602"/>
      <c r="AL138" s="602"/>
      <c r="AM138" s="602"/>
      <c r="AN138" s="602"/>
      <c r="AO138" s="602"/>
      <c r="AP138" s="602"/>
      <c r="AQ138" s="602"/>
      <c r="AR138" s="602"/>
      <c r="AS138" s="602"/>
      <c r="AT138" s="606"/>
      <c r="AU138" s="607"/>
      <c r="AV138" s="608"/>
      <c r="AW138" s="608"/>
      <c r="AX138" s="608"/>
      <c r="AY138" s="608"/>
      <c r="AZ138" s="608"/>
      <c r="BA138" s="608"/>
      <c r="BB138" s="609"/>
      <c r="BC138" s="604"/>
      <c r="BD138" s="602"/>
      <c r="BE138" s="605"/>
    </row>
    <row r="139" spans="1:78" ht="18.75" thickBot="1" x14ac:dyDescent="0.3">
      <c r="A139" s="54"/>
      <c r="B139" s="621"/>
      <c r="C139" s="621"/>
      <c r="D139" s="621"/>
      <c r="E139" s="621"/>
      <c r="F139" s="621"/>
      <c r="G139" s="621"/>
      <c r="H139" s="621"/>
      <c r="I139" s="621"/>
      <c r="J139" s="621"/>
      <c r="K139" s="621"/>
      <c r="L139" s="621"/>
      <c r="M139" s="621"/>
      <c r="N139" s="621"/>
      <c r="O139" s="621"/>
      <c r="P139" s="621"/>
      <c r="Q139" s="621"/>
      <c r="R139" s="621"/>
      <c r="S139" s="621"/>
      <c r="T139" s="622"/>
      <c r="U139" s="623"/>
      <c r="V139" s="610"/>
      <c r="W139" s="624"/>
      <c r="X139" s="625"/>
      <c r="Y139" s="626"/>
      <c r="Z139" s="622"/>
      <c r="AA139" s="623"/>
      <c r="AB139" s="610"/>
      <c r="AC139" s="622"/>
      <c r="AD139" s="623"/>
      <c r="AE139" s="610"/>
      <c r="AF139" s="622"/>
      <c r="AG139" s="623"/>
      <c r="AH139" s="610"/>
      <c r="AI139" s="622"/>
      <c r="AJ139" s="623"/>
      <c r="AK139" s="610"/>
      <c r="AL139" s="622"/>
      <c r="AM139" s="623"/>
      <c r="AN139" s="610"/>
      <c r="AO139" s="622"/>
      <c r="AP139" s="623"/>
      <c r="AQ139" s="610"/>
      <c r="AR139" s="622"/>
      <c r="AS139" s="623"/>
      <c r="AT139" s="623"/>
      <c r="AU139" s="632"/>
      <c r="AV139" s="611"/>
      <c r="AW139" s="611"/>
      <c r="AX139" s="611"/>
      <c r="AY139" s="611"/>
      <c r="AZ139" s="611"/>
      <c r="BA139" s="611"/>
      <c r="BB139" s="612"/>
      <c r="BC139" s="610"/>
      <c r="BD139" s="611"/>
      <c r="BE139" s="612"/>
    </row>
    <row r="140" spans="1:78" ht="16.5" thickBot="1" x14ac:dyDescent="0.25">
      <c r="A140" s="24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25"/>
      <c r="X140" s="25"/>
      <c r="Y140" s="25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80"/>
      <c r="BC140" s="80"/>
      <c r="BD140" s="80"/>
      <c r="BE140" s="80"/>
    </row>
    <row r="141" spans="1:78" ht="18.75" thickBot="1" x14ac:dyDescent="0.3">
      <c r="A141" s="60"/>
      <c r="B141" s="247" t="s">
        <v>46</v>
      </c>
      <c r="C141" s="247"/>
      <c r="D141" s="247"/>
      <c r="E141" s="247"/>
      <c r="F141" s="247"/>
      <c r="G141" s="247"/>
      <c r="H141" s="247"/>
      <c r="I141" s="247"/>
      <c r="J141" s="247"/>
      <c r="K141" s="247"/>
      <c r="L141" s="247"/>
      <c r="M141" s="247"/>
      <c r="N141" s="247"/>
      <c r="O141" s="247"/>
      <c r="P141" s="247"/>
      <c r="Q141" s="247"/>
      <c r="R141" s="247"/>
      <c r="S141" s="247"/>
      <c r="T141" s="613">
        <f>T138+T139</f>
        <v>0</v>
      </c>
      <c r="U141" s="614"/>
      <c r="V141" s="615"/>
      <c r="W141" s="616">
        <f>SUM(W138:Y139)</f>
        <v>0</v>
      </c>
      <c r="X141" s="617"/>
      <c r="Y141" s="618"/>
      <c r="Z141" s="613">
        <f>Z138+Z139</f>
        <v>0</v>
      </c>
      <c r="AA141" s="614"/>
      <c r="AB141" s="615"/>
      <c r="AC141" s="613">
        <f>AC138+AC139</f>
        <v>0</v>
      </c>
      <c r="AD141" s="614"/>
      <c r="AE141" s="615"/>
      <c r="AF141" s="613">
        <f>AF138+AF139</f>
        <v>0</v>
      </c>
      <c r="AG141" s="614"/>
      <c r="AH141" s="615"/>
      <c r="AI141" s="613">
        <f>AI138+AI139</f>
        <v>0</v>
      </c>
      <c r="AJ141" s="614"/>
      <c r="AK141" s="615"/>
      <c r="AL141" s="613">
        <f>AL138+AL139</f>
        <v>0</v>
      </c>
      <c r="AM141" s="614"/>
      <c r="AN141" s="615"/>
      <c r="AO141" s="613">
        <f>AO138+AO139</f>
        <v>0</v>
      </c>
      <c r="AP141" s="614"/>
      <c r="AQ141" s="615"/>
      <c r="AR141" s="613">
        <f>AR138+AR139</f>
        <v>0</v>
      </c>
      <c r="AS141" s="614"/>
      <c r="AT141" s="615"/>
      <c r="AU141" s="627">
        <f>AU83+AU109+AU136</f>
        <v>0</v>
      </c>
      <c r="AV141" s="619"/>
      <c r="AW141" s="619"/>
      <c r="AX141" s="619"/>
      <c r="AY141" s="619">
        <f>AY83+AY109+AY136</f>
        <v>0</v>
      </c>
      <c r="AZ141" s="619"/>
      <c r="BA141" s="619"/>
      <c r="BB141" s="620"/>
      <c r="BC141" s="615">
        <f>BC83+BC109+BC130</f>
        <v>173</v>
      </c>
      <c r="BD141" s="619"/>
      <c r="BE141" s="620"/>
    </row>
    <row r="142" spans="1:78" ht="18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8"/>
      <c r="X142" s="58"/>
      <c r="Y142" s="58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</row>
    <row r="143" spans="1:78" ht="15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18"/>
      <c r="U143" s="18"/>
      <c r="V143" s="18"/>
      <c r="W143" s="55"/>
      <c r="X143" s="55"/>
      <c r="Y143" s="55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</row>
    <row r="144" spans="1:78" ht="15.75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44" t="s">
        <v>28</v>
      </c>
      <c r="U144" s="18"/>
      <c r="V144" s="18"/>
      <c r="W144" s="18"/>
      <c r="X144" s="18"/>
      <c r="Y144" s="44"/>
      <c r="Z144" s="18"/>
      <c r="AA144" s="18"/>
      <c r="AB144" s="44"/>
      <c r="AC144" s="44"/>
      <c r="AD144" s="44"/>
      <c r="AE144" s="44"/>
      <c r="AF144" s="44"/>
      <c r="AG144" s="26"/>
      <c r="AH144" s="45"/>
      <c r="AI144" s="45"/>
      <c r="AJ144" s="46"/>
      <c r="AK144" s="26"/>
      <c r="AL144" s="26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</row>
    <row r="145" spans="1:57" ht="15.75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18"/>
      <c r="U145" s="18"/>
      <c r="V145" s="18"/>
      <c r="W145" s="18"/>
      <c r="X145" s="18"/>
      <c r="Y145" s="18"/>
      <c r="Z145" s="18"/>
      <c r="AA145" s="18"/>
      <c r="AB145" s="44"/>
      <c r="AC145" s="44"/>
      <c r="AD145" s="44"/>
      <c r="AE145" s="44"/>
      <c r="AF145" s="44"/>
      <c r="AG145" s="46"/>
      <c r="AH145" s="45"/>
      <c r="AI145" s="45"/>
      <c r="AJ145" s="45"/>
      <c r="AK145" s="26"/>
      <c r="AL145" s="26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</row>
    <row r="146" spans="1:57" ht="15.75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18"/>
      <c r="U146" s="18"/>
      <c r="V146" s="18"/>
      <c r="W146" s="18"/>
      <c r="Y146" s="14" t="s">
        <v>16</v>
      </c>
      <c r="Z146" s="18"/>
      <c r="AA146" s="18"/>
      <c r="AB146" s="44"/>
      <c r="AC146" s="29"/>
      <c r="AD146" s="29"/>
      <c r="AE146" s="44"/>
      <c r="AF146" s="44"/>
      <c r="AG146" s="46"/>
      <c r="AH146" s="45"/>
      <c r="AI146" s="45"/>
      <c r="AJ146" s="45"/>
      <c r="AK146" s="26"/>
      <c r="AL146" s="26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</row>
    <row r="147" spans="1:57" ht="15.75" x14ac:dyDescent="0.25">
      <c r="A147" s="7"/>
      <c r="B147" s="7"/>
      <c r="C147" s="7"/>
      <c r="D147" s="7"/>
      <c r="E147" s="7"/>
      <c r="F147" s="7"/>
      <c r="G147" s="7"/>
      <c r="H147" s="20"/>
      <c r="I147" s="21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18"/>
      <c r="U147" s="18"/>
      <c r="V147" s="18"/>
      <c r="W147" s="18"/>
      <c r="Y147" s="14" t="s">
        <v>17</v>
      </c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</row>
    <row r="148" spans="1:57" ht="15.75" x14ac:dyDescent="0.25">
      <c r="A148" s="7"/>
      <c r="B148" s="7"/>
      <c r="C148" s="7"/>
      <c r="D148" s="7"/>
      <c r="E148" s="7"/>
      <c r="F148" s="7"/>
      <c r="G148" s="20"/>
      <c r="H148" s="20"/>
      <c r="I148" s="22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</row>
    <row r="149" spans="1:57" ht="15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</row>
    <row r="150" spans="1:57" ht="15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</row>
    <row r="151" spans="1:57" ht="15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</row>
    <row r="152" spans="1:57" ht="15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</row>
    <row r="153" spans="1:57" ht="15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</row>
  </sheetData>
  <mergeCells count="941">
    <mergeCell ref="BI122:BZ122"/>
    <mergeCell ref="BI123:BZ123"/>
    <mergeCell ref="BI124:BZ124"/>
    <mergeCell ref="BI125:BZ125"/>
    <mergeCell ref="BI126:BZ126"/>
    <mergeCell ref="BI127:BZ127"/>
    <mergeCell ref="BI128:BZ128"/>
    <mergeCell ref="BI129:BZ129"/>
    <mergeCell ref="BI105:BZ105"/>
    <mergeCell ref="BI106:BZ106"/>
    <mergeCell ref="BI107:BZ107"/>
    <mergeCell ref="BI108:BZ108"/>
    <mergeCell ref="BI109:BZ109"/>
    <mergeCell ref="BI110:BZ110"/>
    <mergeCell ref="BI111:BZ111"/>
    <mergeCell ref="BI112:BZ112"/>
    <mergeCell ref="BI121:BZ121"/>
    <mergeCell ref="BI95:BZ95"/>
    <mergeCell ref="BI96:BZ96"/>
    <mergeCell ref="BI97:BZ97"/>
    <mergeCell ref="BI98:BZ98"/>
    <mergeCell ref="BI99:BZ99"/>
    <mergeCell ref="BI100:BZ100"/>
    <mergeCell ref="BI101:BZ101"/>
    <mergeCell ref="BI102:BZ102"/>
    <mergeCell ref="BI103:BZ103"/>
    <mergeCell ref="BI77:BZ77"/>
    <mergeCell ref="BI78:BZ78"/>
    <mergeCell ref="BI80:BZ80"/>
    <mergeCell ref="BI81:BZ81"/>
    <mergeCell ref="B79:S79"/>
    <mergeCell ref="T79:V79"/>
    <mergeCell ref="W79:Y79"/>
    <mergeCell ref="Z79:AB79"/>
    <mergeCell ref="AC79:AE79"/>
    <mergeCell ref="AF79:AH79"/>
    <mergeCell ref="AI79:AK79"/>
    <mergeCell ref="AL79:AN79"/>
    <mergeCell ref="AO79:AQ79"/>
    <mergeCell ref="AR79:AT79"/>
    <mergeCell ref="AU79:AX79"/>
    <mergeCell ref="AY79:BB79"/>
    <mergeCell ref="BC79:BE79"/>
    <mergeCell ref="BI79:BZ79"/>
    <mergeCell ref="Z81:AB81"/>
    <mergeCell ref="AC81:AE81"/>
    <mergeCell ref="AF81:AH81"/>
    <mergeCell ref="AI81:AK81"/>
    <mergeCell ref="AL81:AN81"/>
    <mergeCell ref="AO81:AQ81"/>
    <mergeCell ref="B66:S66"/>
    <mergeCell ref="Z66:AB66"/>
    <mergeCell ref="BI68:BZ68"/>
    <mergeCell ref="BI69:BZ69"/>
    <mergeCell ref="BI70:BZ70"/>
    <mergeCell ref="BI71:BZ71"/>
    <mergeCell ref="BI72:BZ72"/>
    <mergeCell ref="BI73:BZ73"/>
    <mergeCell ref="BI74:BZ74"/>
    <mergeCell ref="AO73:AQ73"/>
    <mergeCell ref="AR73:AT73"/>
    <mergeCell ref="AU73:AX73"/>
    <mergeCell ref="AY73:BB73"/>
    <mergeCell ref="BC73:BE73"/>
    <mergeCell ref="B73:S73"/>
    <mergeCell ref="T73:V73"/>
    <mergeCell ref="W73:Y73"/>
    <mergeCell ref="Z73:AB73"/>
    <mergeCell ref="AC73:AE73"/>
    <mergeCell ref="AF73:AH73"/>
    <mergeCell ref="AI73:AK73"/>
    <mergeCell ref="AL73:AN73"/>
    <mergeCell ref="AF72:AH72"/>
    <mergeCell ref="AI72:AK72"/>
    <mergeCell ref="BC51:BE51"/>
    <mergeCell ref="AI51:AK51"/>
    <mergeCell ref="AL51:AN51"/>
    <mergeCell ref="AO51:AQ51"/>
    <mergeCell ref="AR51:AT51"/>
    <mergeCell ref="AU51:AX51"/>
    <mergeCell ref="AY51:BB51"/>
    <mergeCell ref="AF66:AH66"/>
    <mergeCell ref="AI66:AK66"/>
    <mergeCell ref="AL66:AN66"/>
    <mergeCell ref="AO66:AQ66"/>
    <mergeCell ref="AR66:AT66"/>
    <mergeCell ref="BC66:BE66"/>
    <mergeCell ref="Z51:AB51"/>
    <mergeCell ref="AC51:AE51"/>
    <mergeCell ref="AF51:AH51"/>
    <mergeCell ref="AO106:AQ106"/>
    <mergeCell ref="AR106:AT106"/>
    <mergeCell ref="A28:A37"/>
    <mergeCell ref="B28:S37"/>
    <mergeCell ref="AR103:AT103"/>
    <mergeCell ref="AL102:AN102"/>
    <mergeCell ref="AO102:AQ102"/>
    <mergeCell ref="AR102:AT102"/>
    <mergeCell ref="Z97:AB97"/>
    <mergeCell ref="AC97:AE97"/>
    <mergeCell ref="AF97:AH97"/>
    <mergeCell ref="AI97:AK97"/>
    <mergeCell ref="AR99:AT99"/>
    <mergeCell ref="B98:S98"/>
    <mergeCell ref="T98:V98"/>
    <mergeCell ref="W98:Y98"/>
    <mergeCell ref="Z98:AB98"/>
    <mergeCell ref="AC98:AE98"/>
    <mergeCell ref="T105:V105"/>
    <mergeCell ref="AO103:AQ103"/>
    <mergeCell ref="AL103:AN103"/>
    <mergeCell ref="BC28:BE37"/>
    <mergeCell ref="T29:Y36"/>
    <mergeCell ref="Z30:AB37"/>
    <mergeCell ref="AC30:AE37"/>
    <mergeCell ref="AI141:AK141"/>
    <mergeCell ref="AL141:AN141"/>
    <mergeCell ref="AO141:AQ141"/>
    <mergeCell ref="AR141:AT141"/>
    <mergeCell ref="AU141:AX141"/>
    <mergeCell ref="AY141:BB141"/>
    <mergeCell ref="AR139:AT139"/>
    <mergeCell ref="AL47:AN47"/>
    <mergeCell ref="AO47:AQ47"/>
    <mergeCell ref="AR47:AT47"/>
    <mergeCell ref="AU47:AX47"/>
    <mergeCell ref="AY47:BB47"/>
    <mergeCell ref="BC47:BE47"/>
    <mergeCell ref="T47:V47"/>
    <mergeCell ref="W47:Y47"/>
    <mergeCell ref="Z47:AB47"/>
    <mergeCell ref="AC47:AE47"/>
    <mergeCell ref="AF47:AH47"/>
    <mergeCell ref="AU139:AX139"/>
    <mergeCell ref="AY139:BB139"/>
    <mergeCell ref="BC139:BE139"/>
    <mergeCell ref="B141:S141"/>
    <mergeCell ref="T141:V141"/>
    <mergeCell ref="W141:Y141"/>
    <mergeCell ref="Z141:AB141"/>
    <mergeCell ref="AC141:AE141"/>
    <mergeCell ref="AF141:AH141"/>
    <mergeCell ref="BC141:BE141"/>
    <mergeCell ref="B139:S139"/>
    <mergeCell ref="T139:V139"/>
    <mergeCell ref="W139:Y139"/>
    <mergeCell ref="Z139:AB139"/>
    <mergeCell ref="AC139:AE139"/>
    <mergeCell ref="AF139:AH139"/>
    <mergeCell ref="AI139:AK139"/>
    <mergeCell ref="AL139:AN139"/>
    <mergeCell ref="AO139:AQ139"/>
    <mergeCell ref="AY136:BB136"/>
    <mergeCell ref="BC136:BE136"/>
    <mergeCell ref="B138:S138"/>
    <mergeCell ref="T138:V138"/>
    <mergeCell ref="W138:Y138"/>
    <mergeCell ref="Z138:AB138"/>
    <mergeCell ref="AC138:AE138"/>
    <mergeCell ref="AF138:AH138"/>
    <mergeCell ref="BC138:BE138"/>
    <mergeCell ref="AI138:AK138"/>
    <mergeCell ref="AL138:AN138"/>
    <mergeCell ref="AO138:AQ138"/>
    <mergeCell ref="AR138:AT138"/>
    <mergeCell ref="AU138:AX138"/>
    <mergeCell ref="AY138:BB138"/>
    <mergeCell ref="BC134:BE134"/>
    <mergeCell ref="B136:S136"/>
    <mergeCell ref="T136:V136"/>
    <mergeCell ref="W136:Y136"/>
    <mergeCell ref="Z136:AB136"/>
    <mergeCell ref="AC136:AE136"/>
    <mergeCell ref="AF136:AH136"/>
    <mergeCell ref="AI136:AK136"/>
    <mergeCell ref="AL136:AN136"/>
    <mergeCell ref="AO136:AQ136"/>
    <mergeCell ref="AI134:AK134"/>
    <mergeCell ref="AL134:AN134"/>
    <mergeCell ref="AO134:AQ134"/>
    <mergeCell ref="AR134:AT134"/>
    <mergeCell ref="AU134:AX134"/>
    <mergeCell ref="AY134:BB134"/>
    <mergeCell ref="B134:S134"/>
    <mergeCell ref="T134:V134"/>
    <mergeCell ref="W134:Y134"/>
    <mergeCell ref="Z134:AB134"/>
    <mergeCell ref="AC134:AE134"/>
    <mergeCell ref="AF134:AH134"/>
    <mergeCell ref="AR136:AT136"/>
    <mergeCell ref="AU136:AX136"/>
    <mergeCell ref="AL133:AN133"/>
    <mergeCell ref="AO133:AQ133"/>
    <mergeCell ref="AR133:AT133"/>
    <mergeCell ref="AU133:AX133"/>
    <mergeCell ref="AY133:BB133"/>
    <mergeCell ref="BC133:BE133"/>
    <mergeCell ref="AY130:BB130"/>
    <mergeCell ref="BC130:BE130"/>
    <mergeCell ref="B132:S132"/>
    <mergeCell ref="B133:S133"/>
    <mergeCell ref="T133:V133"/>
    <mergeCell ref="W133:Y133"/>
    <mergeCell ref="Z133:AB133"/>
    <mergeCell ref="AC133:AE133"/>
    <mergeCell ref="AF133:AH133"/>
    <mergeCell ref="AI133:AK133"/>
    <mergeCell ref="AF130:AH130"/>
    <mergeCell ref="AI130:AK130"/>
    <mergeCell ref="AL130:AN130"/>
    <mergeCell ref="AO130:AQ130"/>
    <mergeCell ref="AR130:AT130"/>
    <mergeCell ref="AU130:AX130"/>
    <mergeCell ref="AO129:AQ129"/>
    <mergeCell ref="AR129:AT129"/>
    <mergeCell ref="AU129:AX129"/>
    <mergeCell ref="AY129:BB129"/>
    <mergeCell ref="BC129:BE129"/>
    <mergeCell ref="B130:S130"/>
    <mergeCell ref="T130:V130"/>
    <mergeCell ref="W130:Y130"/>
    <mergeCell ref="Z130:AB130"/>
    <mergeCell ref="AC130:AE130"/>
    <mergeCell ref="B129:S129"/>
    <mergeCell ref="T129:V129"/>
    <mergeCell ref="W129:Y129"/>
    <mergeCell ref="Z129:AB129"/>
    <mergeCell ref="AC129:AE129"/>
    <mergeCell ref="AF129:AH129"/>
    <mergeCell ref="AI129:AK129"/>
    <mergeCell ref="AL129:AN129"/>
    <mergeCell ref="AF128:AH128"/>
    <mergeCell ref="AI128:AK128"/>
    <mergeCell ref="AL128:AN128"/>
    <mergeCell ref="AO127:AQ127"/>
    <mergeCell ref="AR127:AT127"/>
    <mergeCell ref="AU127:AX127"/>
    <mergeCell ref="AY127:BB127"/>
    <mergeCell ref="BC127:BE127"/>
    <mergeCell ref="B128:S128"/>
    <mergeCell ref="T128:V128"/>
    <mergeCell ref="W128:Y128"/>
    <mergeCell ref="Z128:AB128"/>
    <mergeCell ref="AC128:AE128"/>
    <mergeCell ref="AY128:BB128"/>
    <mergeCell ref="BC128:BE128"/>
    <mergeCell ref="AO128:AQ128"/>
    <mergeCell ref="AR128:AT128"/>
    <mergeCell ref="AU128:AX128"/>
    <mergeCell ref="B127:S127"/>
    <mergeCell ref="T127:V127"/>
    <mergeCell ref="W127:Y127"/>
    <mergeCell ref="Z127:AB127"/>
    <mergeCell ref="AC127:AE127"/>
    <mergeCell ref="AF127:AH127"/>
    <mergeCell ref="AI127:AK127"/>
    <mergeCell ref="AL127:AN127"/>
    <mergeCell ref="AF126:AH126"/>
    <mergeCell ref="AI126:AK126"/>
    <mergeCell ref="AL126:AN126"/>
    <mergeCell ref="AO125:AQ125"/>
    <mergeCell ref="AR125:AT125"/>
    <mergeCell ref="AU125:AX125"/>
    <mergeCell ref="AY125:BB125"/>
    <mergeCell ref="BC125:BE125"/>
    <mergeCell ref="B126:S126"/>
    <mergeCell ref="T126:V126"/>
    <mergeCell ref="W126:Y126"/>
    <mergeCell ref="Z126:AB126"/>
    <mergeCell ref="AC126:AE126"/>
    <mergeCell ref="AY126:BB126"/>
    <mergeCell ref="BC126:BE126"/>
    <mergeCell ref="AO126:AQ126"/>
    <mergeCell ref="AR126:AT126"/>
    <mergeCell ref="AU126:AX126"/>
    <mergeCell ref="B125:S125"/>
    <mergeCell ref="T125:V125"/>
    <mergeCell ref="W125:Y125"/>
    <mergeCell ref="Z125:AB125"/>
    <mergeCell ref="AC125:AE125"/>
    <mergeCell ref="AF125:AH125"/>
    <mergeCell ref="AI125:AK125"/>
    <mergeCell ref="AL125:AN125"/>
    <mergeCell ref="AF124:AH124"/>
    <mergeCell ref="AI124:AK124"/>
    <mergeCell ref="AL124:AN124"/>
    <mergeCell ref="AY123:BB123"/>
    <mergeCell ref="BC123:BE123"/>
    <mergeCell ref="B124:S124"/>
    <mergeCell ref="T124:V124"/>
    <mergeCell ref="W124:Y124"/>
    <mergeCell ref="Z124:AB124"/>
    <mergeCell ref="AC124:AE124"/>
    <mergeCell ref="AY124:BB124"/>
    <mergeCell ref="BC124:BE124"/>
    <mergeCell ref="AO124:AQ124"/>
    <mergeCell ref="AR124:AT124"/>
    <mergeCell ref="AU124:AX124"/>
    <mergeCell ref="B122:S122"/>
    <mergeCell ref="T122:V122"/>
    <mergeCell ref="W122:Y122"/>
    <mergeCell ref="Z122:AB122"/>
    <mergeCell ref="AC122:AE122"/>
    <mergeCell ref="AY122:BB122"/>
    <mergeCell ref="BC122:BE122"/>
    <mergeCell ref="B123:S123"/>
    <mergeCell ref="T123:V123"/>
    <mergeCell ref="W123:Y123"/>
    <mergeCell ref="Z123:AB123"/>
    <mergeCell ref="AC123:AE123"/>
    <mergeCell ref="AF123:AH123"/>
    <mergeCell ref="AI123:AK123"/>
    <mergeCell ref="AL123:AN123"/>
    <mergeCell ref="AF122:AH122"/>
    <mergeCell ref="AI122:AK122"/>
    <mergeCell ref="AL122:AN122"/>
    <mergeCell ref="AO122:AQ122"/>
    <mergeCell ref="AR122:AT122"/>
    <mergeCell ref="AU122:AX122"/>
    <mergeCell ref="AO123:AQ123"/>
    <mergeCell ref="AR123:AT123"/>
    <mergeCell ref="AU123:AX123"/>
    <mergeCell ref="AY120:BB120"/>
    <mergeCell ref="BC120:BE120"/>
    <mergeCell ref="B121:S121"/>
    <mergeCell ref="T121:V121"/>
    <mergeCell ref="W121:Y121"/>
    <mergeCell ref="Z121:AB121"/>
    <mergeCell ref="AC121:AE121"/>
    <mergeCell ref="AF121:AH121"/>
    <mergeCell ref="AI121:AK121"/>
    <mergeCell ref="AL121:AN121"/>
    <mergeCell ref="AF120:AH120"/>
    <mergeCell ref="AI120:AK120"/>
    <mergeCell ref="AL120:AN120"/>
    <mergeCell ref="AO120:AQ120"/>
    <mergeCell ref="AR120:AT120"/>
    <mergeCell ref="AU120:AX120"/>
    <mergeCell ref="AO121:AQ121"/>
    <mergeCell ref="AR121:AT121"/>
    <mergeCell ref="AU121:AX121"/>
    <mergeCell ref="AY121:BB121"/>
    <mergeCell ref="BC121:BE121"/>
    <mergeCell ref="B120:S120"/>
    <mergeCell ref="T120:V120"/>
    <mergeCell ref="W120:Y120"/>
    <mergeCell ref="Z120:AB120"/>
    <mergeCell ref="AC120:AE120"/>
    <mergeCell ref="AC115:AE119"/>
    <mergeCell ref="AF115:AH119"/>
    <mergeCell ref="AI115:AK119"/>
    <mergeCell ref="AL115:AN119"/>
    <mergeCell ref="A113:A119"/>
    <mergeCell ref="B113:S119"/>
    <mergeCell ref="T113:AT113"/>
    <mergeCell ref="AU113:BB113"/>
    <mergeCell ref="BC113:BE119"/>
    <mergeCell ref="T114:Y118"/>
    <mergeCell ref="Z114:AT114"/>
    <mergeCell ref="AU114:AX114"/>
    <mergeCell ref="AY114:BB114"/>
    <mergeCell ref="Z115:AB119"/>
    <mergeCell ref="AU115:AX118"/>
    <mergeCell ref="AY115:BB118"/>
    <mergeCell ref="T119:V119"/>
    <mergeCell ref="W119:Y119"/>
    <mergeCell ref="AU119:BB119"/>
    <mergeCell ref="AO115:AQ119"/>
    <mergeCell ref="AR115:AT119"/>
    <mergeCell ref="AO109:AQ109"/>
    <mergeCell ref="AR109:AT109"/>
    <mergeCell ref="AU109:AX109"/>
    <mergeCell ref="AY109:BB109"/>
    <mergeCell ref="BC109:BE109"/>
    <mergeCell ref="B112:BE112"/>
    <mergeCell ref="AY107:BB107"/>
    <mergeCell ref="BC107:BE107"/>
    <mergeCell ref="B109:S109"/>
    <mergeCell ref="T109:V109"/>
    <mergeCell ref="W109:Y109"/>
    <mergeCell ref="Z109:AB109"/>
    <mergeCell ref="AC109:AE109"/>
    <mergeCell ref="AF109:AH109"/>
    <mergeCell ref="AI109:AK109"/>
    <mergeCell ref="AL109:AN109"/>
    <mergeCell ref="AF107:AH107"/>
    <mergeCell ref="AI107:AK107"/>
    <mergeCell ref="AL107:AN107"/>
    <mergeCell ref="AO107:AQ107"/>
    <mergeCell ref="AR107:AT107"/>
    <mergeCell ref="AU107:AX107"/>
    <mergeCell ref="B108:S108"/>
    <mergeCell ref="AU106:AX106"/>
    <mergeCell ref="AY106:BB106"/>
    <mergeCell ref="BC106:BE106"/>
    <mergeCell ref="B107:S107"/>
    <mergeCell ref="T107:V107"/>
    <mergeCell ref="W107:Y107"/>
    <mergeCell ref="Z107:AB107"/>
    <mergeCell ref="AC107:AE107"/>
    <mergeCell ref="B105:S105"/>
    <mergeCell ref="B106:S106"/>
    <mergeCell ref="T106:V106"/>
    <mergeCell ref="W106:Y106"/>
    <mergeCell ref="Z106:AB106"/>
    <mergeCell ref="AC106:AE106"/>
    <mergeCell ref="AF106:AH106"/>
    <mergeCell ref="AI106:AK106"/>
    <mergeCell ref="AL106:AN106"/>
    <mergeCell ref="AU103:AX103"/>
    <mergeCell ref="AY103:BB103"/>
    <mergeCell ref="BC103:BE103"/>
    <mergeCell ref="B104:S104"/>
    <mergeCell ref="T104:V104"/>
    <mergeCell ref="W104:Y104"/>
    <mergeCell ref="Z104:AB104"/>
    <mergeCell ref="AC104:AE104"/>
    <mergeCell ref="AF104:AH104"/>
    <mergeCell ref="BC104:BE104"/>
    <mergeCell ref="AI104:AK104"/>
    <mergeCell ref="AL104:AN104"/>
    <mergeCell ref="AO104:AQ104"/>
    <mergeCell ref="AR104:AT104"/>
    <mergeCell ref="AU104:AX104"/>
    <mergeCell ref="AY104:BB104"/>
    <mergeCell ref="T103:V103"/>
    <mergeCell ref="B103:S103"/>
    <mergeCell ref="AI103:AK103"/>
    <mergeCell ref="AF103:AH103"/>
    <mergeCell ref="AC103:AE103"/>
    <mergeCell ref="Z103:AB103"/>
    <mergeCell ref="W103:Y103"/>
    <mergeCell ref="AY100:BB100"/>
    <mergeCell ref="AU102:AX102"/>
    <mergeCell ref="AY102:BB102"/>
    <mergeCell ref="AR101:AT101"/>
    <mergeCell ref="AU101:AX101"/>
    <mergeCell ref="AY101:BB101"/>
    <mergeCell ref="BC101:BE101"/>
    <mergeCell ref="B102:S102"/>
    <mergeCell ref="T102:V102"/>
    <mergeCell ref="W102:Y102"/>
    <mergeCell ref="Z102:AB102"/>
    <mergeCell ref="AC102:AE102"/>
    <mergeCell ref="AF102:AH102"/>
    <mergeCell ref="BC102:BE102"/>
    <mergeCell ref="AI102:AK102"/>
    <mergeCell ref="B101:S101"/>
    <mergeCell ref="T101:V101"/>
    <mergeCell ref="W101:Y101"/>
    <mergeCell ref="Z101:AB101"/>
    <mergeCell ref="AC101:AE101"/>
    <mergeCell ref="AF101:AH101"/>
    <mergeCell ref="AI101:AK101"/>
    <mergeCell ref="AL101:AN101"/>
    <mergeCell ref="AO101:AQ101"/>
    <mergeCell ref="AU99:AX99"/>
    <mergeCell ref="AY99:BB99"/>
    <mergeCell ref="BC99:BE99"/>
    <mergeCell ref="B100:S100"/>
    <mergeCell ref="T100:V100"/>
    <mergeCell ref="W100:Y100"/>
    <mergeCell ref="Z100:AB100"/>
    <mergeCell ref="AC100:AE100"/>
    <mergeCell ref="AF100:AH100"/>
    <mergeCell ref="B99:S99"/>
    <mergeCell ref="T99:V99"/>
    <mergeCell ref="W99:Y99"/>
    <mergeCell ref="Z99:AB99"/>
    <mergeCell ref="AC99:AE99"/>
    <mergeCell ref="AF99:AH99"/>
    <mergeCell ref="AI99:AK99"/>
    <mergeCell ref="AL99:AN99"/>
    <mergeCell ref="AO99:AQ99"/>
    <mergeCell ref="BC100:BE100"/>
    <mergeCell ref="AI100:AK100"/>
    <mergeCell ref="AL100:AN100"/>
    <mergeCell ref="AO100:AQ100"/>
    <mergeCell ref="AR100:AT100"/>
    <mergeCell ref="AU100:AX100"/>
    <mergeCell ref="BC96:BE96"/>
    <mergeCell ref="AI96:AK96"/>
    <mergeCell ref="AL96:AN96"/>
    <mergeCell ref="AO96:AQ96"/>
    <mergeCell ref="AR96:AT96"/>
    <mergeCell ref="AU96:AX96"/>
    <mergeCell ref="AY96:BB96"/>
    <mergeCell ref="AF98:AH98"/>
    <mergeCell ref="BC98:BE98"/>
    <mergeCell ref="AI98:AK98"/>
    <mergeCell ref="AL98:AN98"/>
    <mergeCell ref="AO98:AQ98"/>
    <mergeCell ref="AR98:AT98"/>
    <mergeCell ref="AU98:AX98"/>
    <mergeCell ref="AY98:BB98"/>
    <mergeCell ref="AL97:AN97"/>
    <mergeCell ref="AO97:AQ97"/>
    <mergeCell ref="AR97:AT97"/>
    <mergeCell ref="AU97:AX97"/>
    <mergeCell ref="AY97:BB97"/>
    <mergeCell ref="BC97:BE97"/>
    <mergeCell ref="BC94:BE94"/>
    <mergeCell ref="B95:S95"/>
    <mergeCell ref="T95:V95"/>
    <mergeCell ref="W95:Y95"/>
    <mergeCell ref="Z95:AB95"/>
    <mergeCell ref="AC95:AE95"/>
    <mergeCell ref="AF95:AH95"/>
    <mergeCell ref="AI95:AK95"/>
    <mergeCell ref="AL95:AN95"/>
    <mergeCell ref="AO95:AQ95"/>
    <mergeCell ref="AI94:AK94"/>
    <mergeCell ref="AL94:AN94"/>
    <mergeCell ref="AO94:AQ94"/>
    <mergeCell ref="AR94:AT94"/>
    <mergeCell ref="AU94:AX94"/>
    <mergeCell ref="AY94:BB94"/>
    <mergeCell ref="AR95:AT95"/>
    <mergeCell ref="AU95:AX95"/>
    <mergeCell ref="AY95:BB95"/>
    <mergeCell ref="BC95:BE95"/>
    <mergeCell ref="B94:S94"/>
    <mergeCell ref="T94:V94"/>
    <mergeCell ref="W94:Y94"/>
    <mergeCell ref="Z94:AB94"/>
    <mergeCell ref="AC94:AE94"/>
    <mergeCell ref="AF94:AH94"/>
    <mergeCell ref="B97:S97"/>
    <mergeCell ref="T97:V97"/>
    <mergeCell ref="W97:Y97"/>
    <mergeCell ref="B96:S96"/>
    <mergeCell ref="T96:V96"/>
    <mergeCell ref="W96:Y96"/>
    <mergeCell ref="Z96:AB96"/>
    <mergeCell ref="AC96:AE96"/>
    <mergeCell ref="AF96:AH96"/>
    <mergeCell ref="T85:V85"/>
    <mergeCell ref="B86:BE86"/>
    <mergeCell ref="A87:A93"/>
    <mergeCell ref="B87:S93"/>
    <mergeCell ref="T87:AT87"/>
    <mergeCell ref="AU87:BB87"/>
    <mergeCell ref="BC87:BE93"/>
    <mergeCell ref="T88:Y92"/>
    <mergeCell ref="Z88:AT88"/>
    <mergeCell ref="AU88:AX88"/>
    <mergeCell ref="AY88:BB88"/>
    <mergeCell ref="Z89:AB93"/>
    <mergeCell ref="AC89:AE93"/>
    <mergeCell ref="AF89:AH93"/>
    <mergeCell ref="AI89:AK93"/>
    <mergeCell ref="AL89:AN93"/>
    <mergeCell ref="AO89:AQ93"/>
    <mergeCell ref="AR89:AT93"/>
    <mergeCell ref="AU89:AX92"/>
    <mergeCell ref="AY89:BB92"/>
    <mergeCell ref="T93:V93"/>
    <mergeCell ref="W93:Y93"/>
    <mergeCell ref="AU93:BB93"/>
    <mergeCell ref="B83:S83"/>
    <mergeCell ref="T83:V83"/>
    <mergeCell ref="W83:Y83"/>
    <mergeCell ref="Z83:AB83"/>
    <mergeCell ref="AC83:AE83"/>
    <mergeCell ref="AF83:AH83"/>
    <mergeCell ref="BC83:BE83"/>
    <mergeCell ref="AI83:AK83"/>
    <mergeCell ref="AL83:AN83"/>
    <mergeCell ref="AO83:AQ83"/>
    <mergeCell ref="AR83:AT83"/>
    <mergeCell ref="AU83:AX83"/>
    <mergeCell ref="AY83:BB83"/>
    <mergeCell ref="AY78:BB78"/>
    <mergeCell ref="BC78:BE78"/>
    <mergeCell ref="B80:S80"/>
    <mergeCell ref="T80:V80"/>
    <mergeCell ref="W80:Y80"/>
    <mergeCell ref="Z80:AB80"/>
    <mergeCell ref="AC80:AE80"/>
    <mergeCell ref="AF80:AH80"/>
    <mergeCell ref="BC80:BE80"/>
    <mergeCell ref="AI80:AK80"/>
    <mergeCell ref="AL80:AN80"/>
    <mergeCell ref="AO80:AQ80"/>
    <mergeCell ref="AR80:AT80"/>
    <mergeCell ref="AU80:AX80"/>
    <mergeCell ref="AY80:BB80"/>
    <mergeCell ref="AR81:AT81"/>
    <mergeCell ref="AU81:AX81"/>
    <mergeCell ref="AY81:BB81"/>
    <mergeCell ref="BC81:BE81"/>
    <mergeCell ref="B81:S81"/>
    <mergeCell ref="T81:V81"/>
    <mergeCell ref="W81:Y81"/>
    <mergeCell ref="BC77:BE77"/>
    <mergeCell ref="B78:S78"/>
    <mergeCell ref="T78:V78"/>
    <mergeCell ref="W78:Y78"/>
    <mergeCell ref="Z78:AB78"/>
    <mergeCell ref="AC78:AE78"/>
    <mergeCell ref="AF78:AH78"/>
    <mergeCell ref="AI78:AK78"/>
    <mergeCell ref="AL78:AN78"/>
    <mergeCell ref="AO78:AQ78"/>
    <mergeCell ref="AI77:AK77"/>
    <mergeCell ref="AL77:AN77"/>
    <mergeCell ref="AO77:AQ77"/>
    <mergeCell ref="AR77:AT77"/>
    <mergeCell ref="AU77:AX77"/>
    <mergeCell ref="AY77:BB77"/>
    <mergeCell ref="B77:S77"/>
    <mergeCell ref="T77:V77"/>
    <mergeCell ref="W77:Y77"/>
    <mergeCell ref="Z77:AB77"/>
    <mergeCell ref="AC77:AE77"/>
    <mergeCell ref="AF77:AH77"/>
    <mergeCell ref="AR78:AT78"/>
    <mergeCell ref="AU78:AX78"/>
    <mergeCell ref="AO75:AQ75"/>
    <mergeCell ref="AR75:AT75"/>
    <mergeCell ref="AU75:AX75"/>
    <mergeCell ref="AY75:BB75"/>
    <mergeCell ref="BC75:BE75"/>
    <mergeCell ref="B76:S76"/>
    <mergeCell ref="AY74:BB74"/>
    <mergeCell ref="BC74:BE74"/>
    <mergeCell ref="B75:S75"/>
    <mergeCell ref="T75:V75"/>
    <mergeCell ref="W75:Y75"/>
    <mergeCell ref="Z75:AB75"/>
    <mergeCell ref="AC75:AE75"/>
    <mergeCell ref="AF75:AH75"/>
    <mergeCell ref="AI75:AK75"/>
    <mergeCell ref="AL75:AN75"/>
    <mergeCell ref="AF74:AH74"/>
    <mergeCell ref="AI74:AK74"/>
    <mergeCell ref="AL74:AN74"/>
    <mergeCell ref="AO74:AQ74"/>
    <mergeCell ref="AR74:AT74"/>
    <mergeCell ref="AU74:AX74"/>
    <mergeCell ref="B74:S74"/>
    <mergeCell ref="T74:V74"/>
    <mergeCell ref="W74:Y74"/>
    <mergeCell ref="Z74:AB74"/>
    <mergeCell ref="AC74:AE74"/>
    <mergeCell ref="AL72:AN72"/>
    <mergeCell ref="AO71:AQ71"/>
    <mergeCell ref="AR71:AT71"/>
    <mergeCell ref="AU71:AX71"/>
    <mergeCell ref="AY71:BB71"/>
    <mergeCell ref="BC71:BE71"/>
    <mergeCell ref="B72:S72"/>
    <mergeCell ref="T72:V72"/>
    <mergeCell ref="W72:Y72"/>
    <mergeCell ref="Z72:AB72"/>
    <mergeCell ref="AC72:AE72"/>
    <mergeCell ref="AY72:BB72"/>
    <mergeCell ref="BC72:BE72"/>
    <mergeCell ref="AO72:AQ72"/>
    <mergeCell ref="AR72:AT72"/>
    <mergeCell ref="AU72:AX72"/>
    <mergeCell ref="B71:S71"/>
    <mergeCell ref="T71:V71"/>
    <mergeCell ref="W71:Y71"/>
    <mergeCell ref="Z71:AB71"/>
    <mergeCell ref="AC71:AE71"/>
    <mergeCell ref="AF71:AH71"/>
    <mergeCell ref="AI71:AK71"/>
    <mergeCell ref="AL71:AN71"/>
    <mergeCell ref="AF70:AH70"/>
    <mergeCell ref="AI70:AK70"/>
    <mergeCell ref="AL70:AN70"/>
    <mergeCell ref="AY69:BB69"/>
    <mergeCell ref="BC69:BE69"/>
    <mergeCell ref="B70:S70"/>
    <mergeCell ref="T70:V70"/>
    <mergeCell ref="W70:Y70"/>
    <mergeCell ref="Z70:AB70"/>
    <mergeCell ref="AC70:AE70"/>
    <mergeCell ref="AY70:BB70"/>
    <mergeCell ref="BC70:BE70"/>
    <mergeCell ref="AO70:AQ70"/>
    <mergeCell ref="AR70:AT70"/>
    <mergeCell ref="AU70:AX70"/>
    <mergeCell ref="B68:S68"/>
    <mergeCell ref="T68:V68"/>
    <mergeCell ref="W68:Y68"/>
    <mergeCell ref="Z68:AB68"/>
    <mergeCell ref="AC68:AE68"/>
    <mergeCell ref="AY68:BB68"/>
    <mergeCell ref="BC68:BE68"/>
    <mergeCell ref="B69:S69"/>
    <mergeCell ref="T69:V69"/>
    <mergeCell ref="W69:Y69"/>
    <mergeCell ref="Z69:AB69"/>
    <mergeCell ref="AC69:AE69"/>
    <mergeCell ref="AF69:AH69"/>
    <mergeCell ref="AI69:AK69"/>
    <mergeCell ref="AL69:AN69"/>
    <mergeCell ref="AF68:AH68"/>
    <mergeCell ref="AI68:AK68"/>
    <mergeCell ref="AL68:AN68"/>
    <mergeCell ref="AO68:AQ68"/>
    <mergeCell ref="AR68:AT68"/>
    <mergeCell ref="AU68:AX68"/>
    <mergeCell ref="AO69:AQ69"/>
    <mergeCell ref="AR69:AT69"/>
    <mergeCell ref="AU69:AX69"/>
    <mergeCell ref="AR67:AT67"/>
    <mergeCell ref="AU67:AX67"/>
    <mergeCell ref="AY67:BB67"/>
    <mergeCell ref="BC67:BE67"/>
    <mergeCell ref="AO52:AQ52"/>
    <mergeCell ref="AR52:AT52"/>
    <mergeCell ref="AU52:AX52"/>
    <mergeCell ref="AY52:BB52"/>
    <mergeCell ref="BC52:BE52"/>
    <mergeCell ref="B55:BE55"/>
    <mergeCell ref="B67:S67"/>
    <mergeCell ref="T67:V67"/>
    <mergeCell ref="W67:Y67"/>
    <mergeCell ref="Z67:AB67"/>
    <mergeCell ref="AC67:AE67"/>
    <mergeCell ref="AF67:AH67"/>
    <mergeCell ref="AI67:AK67"/>
    <mergeCell ref="AL67:AN67"/>
    <mergeCell ref="AO67:AQ67"/>
    <mergeCell ref="AC66:AE66"/>
    <mergeCell ref="T66:V66"/>
    <mergeCell ref="W66:Y66"/>
    <mergeCell ref="AU66:AX66"/>
    <mergeCell ref="AY66:BB66"/>
    <mergeCell ref="AY50:BB50"/>
    <mergeCell ref="BC50:BE50"/>
    <mergeCell ref="B52:S52"/>
    <mergeCell ref="T52:V52"/>
    <mergeCell ref="W52:Y52"/>
    <mergeCell ref="Z52:AB52"/>
    <mergeCell ref="AC52:AE52"/>
    <mergeCell ref="AF52:AH52"/>
    <mergeCell ref="AI52:AK52"/>
    <mergeCell ref="AL52:AN52"/>
    <mergeCell ref="AF50:AH50"/>
    <mergeCell ref="AI50:AK50"/>
    <mergeCell ref="AL50:AN50"/>
    <mergeCell ref="AO50:AQ50"/>
    <mergeCell ref="AR50:AT50"/>
    <mergeCell ref="AU50:AX50"/>
    <mergeCell ref="B50:S50"/>
    <mergeCell ref="T50:V50"/>
    <mergeCell ref="W50:Y50"/>
    <mergeCell ref="Z50:AB50"/>
    <mergeCell ref="AC50:AE50"/>
    <mergeCell ref="B51:S51"/>
    <mergeCell ref="T51:V51"/>
    <mergeCell ref="W51:Y51"/>
    <mergeCell ref="B49:S49"/>
    <mergeCell ref="AR46:AT46"/>
    <mergeCell ref="AU46:AX46"/>
    <mergeCell ref="AY46:BB46"/>
    <mergeCell ref="BC46:BE46"/>
    <mergeCell ref="B47:S47"/>
    <mergeCell ref="AI47:AK47"/>
    <mergeCell ref="B46:S46"/>
    <mergeCell ref="T46:V46"/>
    <mergeCell ref="W46:Y46"/>
    <mergeCell ref="Z46:AB46"/>
    <mergeCell ref="AC46:AE46"/>
    <mergeCell ref="AF46:AH46"/>
    <mergeCell ref="AI46:AK46"/>
    <mergeCell ref="AL46:AN46"/>
    <mergeCell ref="AO46:AQ46"/>
    <mergeCell ref="AR44:AT44"/>
    <mergeCell ref="AU44:AX44"/>
    <mergeCell ref="AY44:BB44"/>
    <mergeCell ref="BC44:BE44"/>
    <mergeCell ref="B45:S45"/>
    <mergeCell ref="T45:V45"/>
    <mergeCell ref="W45:Y45"/>
    <mergeCell ref="Z45:AB45"/>
    <mergeCell ref="AC45:AE45"/>
    <mergeCell ref="AF45:AH45"/>
    <mergeCell ref="BC45:BE45"/>
    <mergeCell ref="AI45:AK45"/>
    <mergeCell ref="AL45:AN45"/>
    <mergeCell ref="AO45:AQ45"/>
    <mergeCell ref="AR45:AT45"/>
    <mergeCell ref="AU45:AX45"/>
    <mergeCell ref="AY45:BB45"/>
    <mergeCell ref="B44:S44"/>
    <mergeCell ref="T44:V44"/>
    <mergeCell ref="W44:Y44"/>
    <mergeCell ref="Z44:AB44"/>
    <mergeCell ref="AC44:AE44"/>
    <mergeCell ref="AF44:AH44"/>
    <mergeCell ref="AI44:AK44"/>
    <mergeCell ref="AL44:AN44"/>
    <mergeCell ref="AO44:AQ44"/>
    <mergeCell ref="AR42:AT42"/>
    <mergeCell ref="AU42:AX42"/>
    <mergeCell ref="AY42:BB42"/>
    <mergeCell ref="BC42:BE42"/>
    <mergeCell ref="B43:S43"/>
    <mergeCell ref="T43:V43"/>
    <mergeCell ref="W43:Y43"/>
    <mergeCell ref="Z43:AB43"/>
    <mergeCell ref="AC43:AE43"/>
    <mergeCell ref="AF43:AH43"/>
    <mergeCell ref="BC43:BE43"/>
    <mergeCell ref="AI43:AK43"/>
    <mergeCell ref="AL43:AN43"/>
    <mergeCell ref="AO43:AQ43"/>
    <mergeCell ref="AR43:AT43"/>
    <mergeCell ref="AU43:AX43"/>
    <mergeCell ref="AY43:BB43"/>
    <mergeCell ref="B42:S42"/>
    <mergeCell ref="T42:V42"/>
    <mergeCell ref="W42:Y42"/>
    <mergeCell ref="Z42:AB42"/>
    <mergeCell ref="AC42:AE42"/>
    <mergeCell ref="AF42:AH42"/>
    <mergeCell ref="AI42:AK42"/>
    <mergeCell ref="AL42:AN42"/>
    <mergeCell ref="AO42:AQ42"/>
    <mergeCell ref="AU39:AX39"/>
    <mergeCell ref="AY39:BB39"/>
    <mergeCell ref="AR40:AT40"/>
    <mergeCell ref="AU40:AX40"/>
    <mergeCell ref="AY40:BB40"/>
    <mergeCell ref="BC40:BE40"/>
    <mergeCell ref="B41:S41"/>
    <mergeCell ref="T41:V41"/>
    <mergeCell ref="W41:Y41"/>
    <mergeCell ref="Z41:AB41"/>
    <mergeCell ref="AC41:AE41"/>
    <mergeCell ref="AF41:AH41"/>
    <mergeCell ref="BC41:BE41"/>
    <mergeCell ref="AI41:AK41"/>
    <mergeCell ref="AL41:AN41"/>
    <mergeCell ref="AO41:AQ41"/>
    <mergeCell ref="AR41:AT41"/>
    <mergeCell ref="AU41:AX41"/>
    <mergeCell ref="AY41:BB41"/>
    <mergeCell ref="B40:S40"/>
    <mergeCell ref="T40:V40"/>
    <mergeCell ref="W40:Y40"/>
    <mergeCell ref="Z40:AB40"/>
    <mergeCell ref="AC40:AE40"/>
    <mergeCell ref="AF40:AH40"/>
    <mergeCell ref="AI40:AK40"/>
    <mergeCell ref="AL40:AN40"/>
    <mergeCell ref="AO40:AQ40"/>
    <mergeCell ref="AR38:AT38"/>
    <mergeCell ref="AU38:AX38"/>
    <mergeCell ref="AY38:BB38"/>
    <mergeCell ref="BC38:BE38"/>
    <mergeCell ref="B39:S39"/>
    <mergeCell ref="T39:V39"/>
    <mergeCell ref="W39:Y39"/>
    <mergeCell ref="Z39:AB39"/>
    <mergeCell ref="AC39:AE39"/>
    <mergeCell ref="AF39:AH39"/>
    <mergeCell ref="B38:S38"/>
    <mergeCell ref="T38:V38"/>
    <mergeCell ref="W38:Y38"/>
    <mergeCell ref="Z38:AB38"/>
    <mergeCell ref="AC38:AE38"/>
    <mergeCell ref="AF38:AH38"/>
    <mergeCell ref="AI38:AK38"/>
    <mergeCell ref="AL38:AN38"/>
    <mergeCell ref="AO38:AQ38"/>
    <mergeCell ref="BC39:BE39"/>
    <mergeCell ref="AI39:AK39"/>
    <mergeCell ref="AL39:AN39"/>
    <mergeCell ref="AO39:AQ39"/>
    <mergeCell ref="AR39:AT39"/>
    <mergeCell ref="T37:V37"/>
    <mergeCell ref="W37:Y37"/>
    <mergeCell ref="AY30:BB36"/>
    <mergeCell ref="AU29:AX29"/>
    <mergeCell ref="AY29:BB29"/>
    <mergeCell ref="AX17:BA17"/>
    <mergeCell ref="B27:BE27"/>
    <mergeCell ref="T28:AT28"/>
    <mergeCell ref="AU28:BB28"/>
    <mergeCell ref="Z29:AT29"/>
    <mergeCell ref="Y17:AB17"/>
    <mergeCell ref="AC17:AF17"/>
    <mergeCell ref="AG17:AJ17"/>
    <mergeCell ref="AK17:AO17"/>
    <mergeCell ref="AP17:AS17"/>
    <mergeCell ref="AT17:AW17"/>
    <mergeCell ref="AF30:AH37"/>
    <mergeCell ref="AI30:AK37"/>
    <mergeCell ref="AL30:AN37"/>
    <mergeCell ref="AO30:AQ37"/>
    <mergeCell ref="AR30:AT37"/>
    <mergeCell ref="AU30:AX36"/>
    <mergeCell ref="AU37:BB37"/>
    <mergeCell ref="A26:BG26"/>
    <mergeCell ref="A1:BH1"/>
    <mergeCell ref="AX2:BG8"/>
    <mergeCell ref="A13:A18"/>
    <mergeCell ref="B13:BA16"/>
    <mergeCell ref="BB13:BF13"/>
    <mergeCell ref="BG13:BG18"/>
    <mergeCell ref="BH13:BH18"/>
    <mergeCell ref="BB14:BB18"/>
    <mergeCell ref="BC14:BF14"/>
    <mergeCell ref="BC15:BC18"/>
    <mergeCell ref="BD15:BD18"/>
    <mergeCell ref="BE15:BE18"/>
    <mergeCell ref="BF15:BF18"/>
    <mergeCell ref="B17:F17"/>
    <mergeCell ref="G17:K17"/>
    <mergeCell ref="L17:O17"/>
    <mergeCell ref="P17:S17"/>
    <mergeCell ref="T17:X17"/>
    <mergeCell ref="B9:T9"/>
    <mergeCell ref="A12:BG12"/>
    <mergeCell ref="A56:A65"/>
    <mergeCell ref="B56:S65"/>
    <mergeCell ref="T56:AT56"/>
    <mergeCell ref="AU56:BB56"/>
    <mergeCell ref="BC56:BE65"/>
    <mergeCell ref="T57:Y64"/>
    <mergeCell ref="Z57:AT57"/>
    <mergeCell ref="AU57:AX57"/>
    <mergeCell ref="AY57:BB57"/>
    <mergeCell ref="Z58:AB65"/>
    <mergeCell ref="AC58:AE65"/>
    <mergeCell ref="AF58:AH65"/>
    <mergeCell ref="AI58:AK65"/>
    <mergeCell ref="AL58:AN65"/>
    <mergeCell ref="AO58:AQ65"/>
    <mergeCell ref="AR58:AT65"/>
    <mergeCell ref="AU58:AX64"/>
    <mergeCell ref="AY58:BB64"/>
    <mergeCell ref="T65:V65"/>
    <mergeCell ref="W65:Y65"/>
    <mergeCell ref="AU65:BB65"/>
  </mergeCells>
  <pageMargins left="0.70866141732283472" right="0.70866141732283472" top="0.74803149606299213" bottom="0.74803149606299213" header="0.31496062992125984" footer="0.31496062992125984"/>
  <pageSetup paperSize="9" scale="58" fitToHeight="8" orientation="landscape" verticalDpi="1200" r:id="rId1"/>
  <rowBreaks count="2" manualBreakCount="2">
    <brk id="53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Юриспруденция Хусусий хукук</vt:lpstr>
      <vt:lpstr>ASE_rus</vt:lpstr>
      <vt:lpstr>'Юриспруденция Хусусий хукук'!Область_печати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Dell</cp:lastModifiedBy>
  <cp:lastPrinted>2021-08-23T04:33:55Z</cp:lastPrinted>
  <dcterms:created xsi:type="dcterms:W3CDTF">2009-08-20T16:31:54Z</dcterms:created>
  <dcterms:modified xsi:type="dcterms:W3CDTF">2023-12-12T04:56:52Z</dcterms:modified>
</cp:coreProperties>
</file>